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in\Desktop\"/>
    </mc:Choice>
  </mc:AlternateContent>
  <xr:revisionPtr revIDLastSave="0" documentId="8_{E391F5A4-95C7-4B31-8AEF-38787364043E}" xr6:coauthVersionLast="41" xr6:coauthVersionMax="41" xr10:uidLastSave="{00000000-0000-0000-0000-000000000000}"/>
  <bookViews>
    <workbookView xWindow="38280" yWindow="-120" windowWidth="29040" windowHeight="15840" xr2:uid="{F4953BAF-EAEC-48B9-A3DD-9B59414775DD}"/>
  </bookViews>
  <sheets>
    <sheet name="Instructions" sheetId="3" r:id="rId1"/>
    <sheet name="ROE Dashboard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5" l="1"/>
  <c r="D14" i="5" l="1"/>
  <c r="E14" i="5" s="1"/>
  <c r="E8" i="5"/>
  <c r="F8" i="5"/>
  <c r="G8" i="5"/>
  <c r="H8" i="5"/>
  <c r="I8" i="5"/>
  <c r="J8" i="5"/>
  <c r="K8" i="5"/>
  <c r="L8" i="5"/>
  <c r="M8" i="5"/>
  <c r="N8" i="5"/>
  <c r="O8" i="5"/>
  <c r="D8" i="5"/>
  <c r="D15" i="5" l="1"/>
  <c r="E15" i="5"/>
  <c r="C11" i="5"/>
  <c r="P11" i="5" s="1"/>
  <c r="D7" i="5" l="1"/>
  <c r="O18" i="5"/>
  <c r="F14" i="5"/>
  <c r="F15" i="5" s="1"/>
  <c r="F7" i="5" s="1"/>
  <c r="G14" i="5" l="1"/>
  <c r="G15" i="5" s="1"/>
  <c r="G7" i="5" s="1"/>
  <c r="H14" i="5" l="1"/>
  <c r="H15" i="5" s="1"/>
  <c r="H7" i="5" s="1"/>
  <c r="I14" i="5" l="1"/>
  <c r="I15" i="5" s="1"/>
  <c r="I7" i="5" s="1"/>
  <c r="J14" i="5" l="1"/>
  <c r="J15" i="5" s="1"/>
  <c r="J7" i="5" s="1"/>
  <c r="K14" i="5" l="1"/>
  <c r="K15" i="5" s="1"/>
  <c r="K7" i="5" s="1"/>
  <c r="L14" i="5" l="1"/>
  <c r="L15" i="5" s="1"/>
  <c r="L7" i="5" s="1"/>
  <c r="M14" i="5" l="1"/>
  <c r="M15" i="5" s="1"/>
  <c r="M7" i="5" s="1"/>
  <c r="N14" i="5" l="1"/>
  <c r="N15" i="5" s="1"/>
  <c r="N7" i="5" s="1"/>
  <c r="O14" i="5" l="1"/>
  <c r="O15" i="5" s="1"/>
  <c r="O7" i="5" l="1"/>
  <c r="O19" i="5"/>
  <c r="O20" i="5" s="1"/>
  <c r="P15" i="5"/>
</calcChain>
</file>

<file path=xl/sharedStrings.xml><?xml version="1.0" encoding="utf-8"?>
<sst xmlns="http://schemas.openxmlformats.org/spreadsheetml/2006/main" count="36" uniqueCount="36">
  <si>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</si>
  <si>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</si>
  <si>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</si>
  <si>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</si>
  <si>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</si>
  <si>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</si>
  <si>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</si>
  <si>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</si>
  <si>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</si>
  <si>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</si>
  <si>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</si>
  <si>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</si>
  <si>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The steps to using this are simple:</t>
  </si>
  <si>
    <t>-</t>
  </si>
  <si>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font indicates a formula.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indicates hard coded values that can be manipulated. Changing these will affect all metrics on the right side of the dashboard</t>
    </r>
  </si>
  <si>
    <t>Income Statement</t>
  </si>
  <si>
    <t>Net Income</t>
  </si>
  <si>
    <t>Balance Sheet</t>
  </si>
  <si>
    <t>Shares outstanding</t>
  </si>
  <si>
    <t>Earnings Per Share</t>
  </si>
  <si>
    <t>Share Price</t>
  </si>
  <si>
    <t>Shareholders' Equity</t>
  </si>
  <si>
    <t>Return on Equity</t>
  </si>
  <si>
    <t>in (000)</t>
  </si>
  <si>
    <t>OB</t>
  </si>
  <si>
    <t>Incr</t>
  </si>
  <si>
    <t>Year</t>
  </si>
  <si>
    <t>The purpose of this workbook is to illustrate Return on Equity.</t>
  </si>
  <si>
    <t>This dashboard represents a few key ratios in measuring financial performance.</t>
  </si>
  <si>
    <t>Learn More about Business Dashboards</t>
  </si>
  <si>
    <t>Connect this Dashboard to your Financial System / ERP:</t>
  </si>
  <si>
    <t>This dashboard, along with all your reporting, can be automatically updated directly from your ERP.</t>
  </si>
  <si>
    <t>Instructions:</t>
  </si>
  <si>
    <t>Connect this and other dashboards to your live ERP data.   --&gt; Click here to find out how.</t>
  </si>
  <si>
    <t>Get More Sample Reports and Dashboards</t>
  </si>
  <si>
    <t>Connect this dashboard to your live ERP data. --&gt; Click here to find out how.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</si>
</sst>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64" fontId="4" fillId="2" borderId="0" xfId="1" applyNumberFormat="1" applyFont="1" applyFill="1"/>
    <xf numFmtId="165" fontId="0" fillId="2" borderId="0" xfId="1" applyNumberFormat="1" applyFont="1" applyFill="1" applyAlignment="1">
      <alignment horizontal="center"/>
    </xf>
    <xf numFmtId="164" fontId="1" fillId="2" borderId="0" xfId="1" applyNumberFormat="1" applyFont="1" applyFill="1"/>
    <xf numFmtId="165" fontId="0" fillId="2" borderId="0" xfId="0" applyNumberFormat="1" applyFill="1" applyAlignment="1">
      <alignment horizontal="center"/>
    </xf>
    <xf numFmtId="166" fontId="0" fillId="2" borderId="0" xfId="2" applyNumberFormat="1" applyFont="1" applyFill="1"/>
    <xf numFmtId="0" fontId="2" fillId="2" borderId="0" xfId="0" applyFont="1" applyFill="1" applyAlignment="1">
      <alignment horizontal="right"/>
    </xf>
    <xf numFmtId="164" fontId="3" fillId="2" borderId="0" xfId="1" applyNumberFormat="1" applyFont="1" applyFill="1"/>
    <xf numFmtId="0" fontId="3" fillId="2" borderId="0" xfId="0" applyFont="1" applyFill="1"/>
    <xf numFmtId="9" fontId="3" fillId="2" borderId="0" xfId="2" applyFont="1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2" fillId="0" borderId="0" xfId="0" applyFont="1"/>
    <xf numFmtId="0" fontId="7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3" fontId="4" fillId="2" borderId="0" xfId="1" applyNumberFormat="1" applyFont="1" applyFill="1" applyAlignment="1">
      <alignment horizontal="center" vertical="center"/>
    </xf>
    <xf numFmtId="3" fontId="0" fillId="2" borderId="0" xfId="1" applyNumberFormat="1" applyFont="1" applyFill="1" applyAlignment="1">
      <alignment horizontal="center" vertical="center"/>
    </xf>
    <xf numFmtId="4" fontId="0" fillId="2" borderId="0" xfId="1" applyNumberFormat="1" applyFont="1" applyFill="1" applyAlignment="1">
      <alignment horizontal="center" vertical="center"/>
    </xf>
    <xf numFmtId="164" fontId="3" fillId="2" borderId="0" xfId="0" applyNumberFormat="1" applyFont="1" applyFill="1"/>
    <xf numFmtId="9" fontId="3" fillId="2" borderId="0" xfId="2" applyFont="1" applyFill="1" applyAlignment="1">
      <alignment horizontal="center"/>
    </xf>
    <xf numFmtId="3" fontId="0" fillId="2" borderId="0" xfId="0" applyNumberFormat="1" applyFill="1"/>
    <xf numFmtId="3" fontId="3" fillId="2" borderId="0" xfId="0" applyNumberFormat="1" applyFont="1" applyFill="1"/>
    <xf numFmtId="166" fontId="3" fillId="2" borderId="0" xfId="2" applyNumberFormat="1" applyFont="1" applyFill="1"/>
    <xf numFmtId="0" fontId="8" fillId="2" borderId="0" xfId="3" applyFill="1"/>
    <xf numFmtId="166" fontId="1" fillId="2" borderId="0" xfId="2" applyNumberFormat="1" applyFont="1" applyFill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8" fillId="2" borderId="0" xfId="3" applyFill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658536585365853E-2"/>
          <c:y val="4.4451410658307232E-2"/>
          <c:w val="0.89268292682926831"/>
          <c:h val="0.778161084096463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'ROE Dashboard'!$B$7</c:f>
              <c:strCache>
                <c:ptCount val="1"/>
                <c:pt idx="0">
                  <c:v>Return on Equity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'ROE Dashboard'!$C$6:$O$6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'ROE Dashboard'!$C$7:$O$7</c:f>
              <c:numCache>
                <c:formatCode>0.0%</c:formatCode>
                <c:ptCount val="13"/>
                <c:pt idx="1">
                  <c:v>2.34375E-2</c:v>
                </c:pt>
                <c:pt idx="2">
                  <c:v>3.9399624765478418E-2</c:v>
                </c:pt>
                <c:pt idx="3">
                  <c:v>3.0027297543221108E-2</c:v>
                </c:pt>
                <c:pt idx="4">
                  <c:v>3.3421284080914687E-2</c:v>
                </c:pt>
                <c:pt idx="5">
                  <c:v>3.3984706881903144E-2</c:v>
                </c:pt>
                <c:pt idx="6">
                  <c:v>2.4855012427506214E-2</c:v>
                </c:pt>
                <c:pt idx="7">
                  <c:v>2.6141681458770372E-2</c:v>
                </c:pt>
                <c:pt idx="8">
                  <c:v>2.7463904582548649E-2</c:v>
                </c:pt>
                <c:pt idx="9">
                  <c:v>3.0432136335970784E-2</c:v>
                </c:pt>
                <c:pt idx="10">
                  <c:v>2.665876777251185E-2</c:v>
                </c:pt>
                <c:pt idx="11">
                  <c:v>2.5263461816081998E-2</c:v>
                </c:pt>
                <c:pt idx="12">
                  <c:v>2.3265651438240272E-2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C-4A94-A04D-9A09B933C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7"/>
        <c:axId val="410341000"/>
        <c:axId val="4103373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'ROE Dashboard'!$B$8</c15:sqref>
                        </c15:formulaRef>
                      </c:ext>
                    </c:extLst>
                    <c:strCache>
                      <c:ptCount val="1"/>
                      <c:pt idx="0">
                        <c:v>Earnings Per Share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'ROE Dashboard'!$C$8:$O$8</c15:sqref>
                        </c15:formulaRef>
                      </c:ext>
                    </c:extLst>
                    <c:numCache>
                      <c:formatCode>0.00</c:formatCode>
                      <c:ptCount val="13"/>
                      <c:pt idx="1">
                        <c:v>0.6</c:v>
                      </c:pt>
                      <c:pt idx="2">
                        <c:v>1.05</c:v>
                      </c:pt>
                      <c:pt idx="3">
                        <c:v>0.82499999999999996</c:v>
                      </c:pt>
                      <c:pt idx="4">
                        <c:v>0.95</c:v>
                      </c:pt>
                      <c:pt idx="5">
                        <c:v>1</c:v>
                      </c:pt>
                      <c:pt idx="6">
                        <c:v>0.75</c:v>
                      </c:pt>
                      <c:pt idx="7">
                        <c:v>0.81</c:v>
                      </c:pt>
                      <c:pt idx="8">
                        <c:v>0.875</c:v>
                      </c:pt>
                      <c:pt idx="9">
                        <c:v>1</c:v>
                      </c:pt>
                      <c:pt idx="10">
                        <c:v>0.9</c:v>
                      </c:pt>
                      <c:pt idx="11">
                        <c:v>0.875</c:v>
                      </c:pt>
                      <c:pt idx="12">
                        <c:v>0.82499999999999996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B7C-4A94-A04D-9A09B933CCA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Dashboard'!$C$9:$O$9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7C-4A94-A04D-9A09B933CCA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Dashboard'!$B$10</c15:sqref>
                        </c15:formulaRef>
                      </c:ext>
                    </c:extLst>
                    <c:strCache>
                      <c:ptCount val="1"/>
                      <c:pt idx="0">
                        <c:v>Income Statement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Dashboard'!$C$10:$O$10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7C-4A94-A04D-9A09B933CCA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Dashboard'!$B$11</c15:sqref>
                        </c15:formulaRef>
                      </c:ext>
                    </c:extLst>
                    <c:strCache>
                      <c:ptCount val="1"/>
                      <c:pt idx="0">
                        <c:v>Net Income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Dashboard'!$C$11:$O$11</c15:sqref>
                        </c15:formulaRef>
                      </c:ext>
                    </c:extLst>
                    <c:numCache>
                      <c:formatCode>#,##0</c:formatCode>
                      <c:ptCount val="13"/>
                      <c:pt idx="0" formatCode="_(* #,##0_);_(* \(#,##0\);_(* &quot;-&quot;??_);_(@_)">
                        <c:v>1020</c:v>
                      </c:pt>
                      <c:pt idx="1">
                        <c:v>1200</c:v>
                      </c:pt>
                      <c:pt idx="2">
                        <c:v>2100</c:v>
                      </c:pt>
                      <c:pt idx="3">
                        <c:v>1650</c:v>
                      </c:pt>
                      <c:pt idx="4">
                        <c:v>1900</c:v>
                      </c:pt>
                      <c:pt idx="5">
                        <c:v>2000</c:v>
                      </c:pt>
                      <c:pt idx="6">
                        <c:v>1500</c:v>
                      </c:pt>
                      <c:pt idx="7">
                        <c:v>1620</c:v>
                      </c:pt>
                      <c:pt idx="8">
                        <c:v>1750</c:v>
                      </c:pt>
                      <c:pt idx="9">
                        <c:v>2000</c:v>
                      </c:pt>
                      <c:pt idx="10">
                        <c:v>1800</c:v>
                      </c:pt>
                      <c:pt idx="11">
                        <c:v>1750</c:v>
                      </c:pt>
                      <c:pt idx="12">
                        <c:v>1650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7C-4A94-A04D-9A09B933CCA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Dashboard'!$B$12</c15:sqref>
                        </c15:formulaRef>
                      </c:ext>
                    </c:extLst>
                    <c:strCache>
                      <c:ptCount val="1"/>
                      <c:pt idx="0">
                        <c:v>Balance Sheet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Dashboard'!$C$12:$O$12</c15:sqref>
                        </c15:formulaRef>
                      </c:ext>
                    </c:extLst>
                    <c:numCache>
                      <c:formatCode>#,##0</c:formatCode>
                      <c:ptCount val="1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B7C-4A94-A04D-9A09B933CCA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Dashboard'!$B$13</c15:sqref>
                        </c15:formulaRef>
                      </c:ext>
                    </c:extLst>
                    <c:strCache>
                      <c:ptCount val="1"/>
                      <c:pt idx="0">
                        <c:v>Shares outstanding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Dashboard'!$C$13:$O$13</c15:sqref>
                        </c15:formulaRef>
                      </c:ext>
                    </c:extLst>
                    <c:numCache>
                      <c:formatCode>#,##0</c:formatCode>
                      <c:ptCount val="13"/>
                      <c:pt idx="1">
                        <c:v>2000</c:v>
                      </c:pt>
                      <c:pt idx="2">
                        <c:v>2000</c:v>
                      </c:pt>
                      <c:pt idx="3">
                        <c:v>2000</c:v>
                      </c:pt>
                      <c:pt idx="4">
                        <c:v>2000</c:v>
                      </c:pt>
                      <c:pt idx="5">
                        <c:v>2000</c:v>
                      </c:pt>
                      <c:pt idx="6">
                        <c:v>2000</c:v>
                      </c:pt>
                      <c:pt idx="7">
                        <c:v>2000</c:v>
                      </c:pt>
                      <c:pt idx="8">
                        <c:v>2000</c:v>
                      </c:pt>
                      <c:pt idx="9">
                        <c:v>2000</c:v>
                      </c:pt>
                      <c:pt idx="10">
                        <c:v>2000</c:v>
                      </c:pt>
                      <c:pt idx="11">
                        <c:v>2000</c:v>
                      </c:pt>
                      <c:pt idx="12">
                        <c:v>2000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B7C-4A94-A04D-9A09B933CCA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Dashboard'!$B$14</c15:sqref>
                        </c15:formulaRef>
                      </c:ext>
                    </c:extLst>
                    <c:strCache>
                      <c:ptCount val="1"/>
                      <c:pt idx="0">
                        <c:v>Share Price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Dashboard'!$C$14:$O$14</c15:sqref>
                        </c15:formulaRef>
                      </c:ext>
                    </c:extLst>
                    <c:numCache>
                      <c:formatCode>#,##0.00</c:formatCode>
                      <c:ptCount val="13"/>
                      <c:pt idx="1">
                        <c:v>25.6</c:v>
                      </c:pt>
                      <c:pt idx="2">
                        <c:v>26.650000000000002</c:v>
                      </c:pt>
                      <c:pt idx="3">
                        <c:v>27.475000000000001</c:v>
                      </c:pt>
                      <c:pt idx="4">
                        <c:v>28.425000000000001</c:v>
                      </c:pt>
                      <c:pt idx="5">
                        <c:v>29.425000000000001</c:v>
                      </c:pt>
                      <c:pt idx="6">
                        <c:v>30.175000000000001</c:v>
                      </c:pt>
                      <c:pt idx="7">
                        <c:v>30.984999999999999</c:v>
                      </c:pt>
                      <c:pt idx="8">
                        <c:v>31.86</c:v>
                      </c:pt>
                      <c:pt idx="9">
                        <c:v>32.86</c:v>
                      </c:pt>
                      <c:pt idx="10">
                        <c:v>33.76</c:v>
                      </c:pt>
                      <c:pt idx="11">
                        <c:v>34.634999999999998</c:v>
                      </c:pt>
                      <c:pt idx="12">
                        <c:v>35.46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B7C-4A94-A04D-9A09B933CCA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Dashboard'!$B$15</c15:sqref>
                        </c15:formulaRef>
                      </c:ext>
                    </c:extLst>
                    <c:strCache>
                      <c:ptCount val="1"/>
                      <c:pt idx="0">
                        <c:v>Shareholders' Equity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Dashboard'!$C$15:$O$15</c15:sqref>
                        </c15:formulaRef>
                      </c:ext>
                    </c:extLst>
                    <c:numCache>
                      <c:formatCode>#,##0</c:formatCode>
                      <c:ptCount val="13"/>
                      <c:pt idx="1">
                        <c:v>51200</c:v>
                      </c:pt>
                      <c:pt idx="2">
                        <c:v>53300.000000000007</c:v>
                      </c:pt>
                      <c:pt idx="3">
                        <c:v>54950</c:v>
                      </c:pt>
                      <c:pt idx="4">
                        <c:v>56850</c:v>
                      </c:pt>
                      <c:pt idx="5">
                        <c:v>58850</c:v>
                      </c:pt>
                      <c:pt idx="6">
                        <c:v>60350</c:v>
                      </c:pt>
                      <c:pt idx="7">
                        <c:v>61970</c:v>
                      </c:pt>
                      <c:pt idx="8">
                        <c:v>63720</c:v>
                      </c:pt>
                      <c:pt idx="9">
                        <c:v>65720</c:v>
                      </c:pt>
                      <c:pt idx="10">
                        <c:v>67520</c:v>
                      </c:pt>
                      <c:pt idx="11">
                        <c:v>69270</c:v>
                      </c:pt>
                      <c:pt idx="12">
                        <c:v>70920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B7C-4A94-A04D-9A09B933CCAC}"/>
                  </c:ext>
                </c:extLst>
              </c15:ser>
            </c15:filteredBarSeries>
          </c:ext>
        </c:extLst>
      </c:barChart>
      <c:catAx>
        <c:axId val="41034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337392"/>
        <c:crosses val="autoZero"/>
        <c:auto val="1"/>
        <c:lblAlgn val="ctr"/>
        <c:lblOffset val="100"/>
        <c:noMultiLvlLbl val="0"/>
      </c:catAx>
      <c:valAx>
        <c:axId val="410337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034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658536585365853E-2"/>
          <c:y val="4.4451410658307232E-2"/>
          <c:w val="0.89268292682926831"/>
          <c:h val="0.77816108409646301"/>
        </c:manualLayout>
      </c:layout>
      <c:lineChart>
        <c:grouping val="standard"/>
        <c:varyColors val="0"/>
        <c:ser>
          <c:idx val="4"/>
          <c:order val="4"/>
          <c:tx>
            <c:strRef>
              <c:f>'ROE Dashboard'!$B$11</c:f>
              <c:strCache>
                <c:ptCount val="1"/>
                <c:pt idx="0">
                  <c:v>Net Income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49-45FE-A0BD-A436028F7B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549-45FE-A0BD-A436028F7B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49-45FE-A0BD-A436028F7B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549-45FE-A0BD-A436028F7B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49-45FE-A0BD-A436028F7B2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549-45FE-A0BD-A436028F7B2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549-45FE-A0BD-A436028F7B2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549-45FE-A0BD-A436028F7B2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549-45FE-A0BD-A436028F7B2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549-45FE-A0BD-A436028F7B2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549-45FE-A0BD-A436028F7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'ROE Dashboard'!$C$6:$O$6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  <c:extLst xmlns:c15="http://schemas.microsoft.com/office/drawing/2012/chart"/>
            </c:strRef>
          </c:cat>
          <c:val>
            <c:numRef>
              <c:f>'ROE Dashboard'!$C$11:$O$11</c:f>
              <c:numCache>
                <c:formatCode>#,##0</c:formatCode>
                <c:ptCount val="13"/>
                <c:pt idx="0" formatCode="_(* #,##0_);_(* \(#,##0\);_(* &quot;-&quot;??_);_(@_)">
                  <c:v>1020</c:v>
                </c:pt>
                <c:pt idx="1">
                  <c:v>1200</c:v>
                </c:pt>
                <c:pt idx="2">
                  <c:v>2100</c:v>
                </c:pt>
                <c:pt idx="3">
                  <c:v>1650</c:v>
                </c:pt>
                <c:pt idx="4">
                  <c:v>1900</c:v>
                </c:pt>
                <c:pt idx="5">
                  <c:v>2000</c:v>
                </c:pt>
                <c:pt idx="6">
                  <c:v>1500</c:v>
                </c:pt>
                <c:pt idx="7">
                  <c:v>1620</c:v>
                </c:pt>
                <c:pt idx="8">
                  <c:v>1750</c:v>
                </c:pt>
                <c:pt idx="9">
                  <c:v>2000</c:v>
                </c:pt>
                <c:pt idx="10">
                  <c:v>1800</c:v>
                </c:pt>
                <c:pt idx="11">
                  <c:v>1750</c:v>
                </c:pt>
                <c:pt idx="12">
                  <c:v>1650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4-1549-45FE-A0BD-A436028F7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341000"/>
        <c:axId val="4103373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'ROE Dashboard'!$B$7</c15:sqref>
                        </c15:formulaRef>
                      </c:ext>
                    </c:extLst>
                    <c:strCache>
                      <c:ptCount val="1"/>
                      <c:pt idx="0">
                        <c:v>Return on Equity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'ROE Dashboard'!$C$7:$O$7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1">
                        <c:v>2.34375E-2</c:v>
                      </c:pt>
                      <c:pt idx="2">
                        <c:v>3.9399624765478418E-2</c:v>
                      </c:pt>
                      <c:pt idx="3">
                        <c:v>3.0027297543221108E-2</c:v>
                      </c:pt>
                      <c:pt idx="4">
                        <c:v>3.3421284080914687E-2</c:v>
                      </c:pt>
                      <c:pt idx="5">
                        <c:v>3.3984706881903144E-2</c:v>
                      </c:pt>
                      <c:pt idx="6">
                        <c:v>2.4855012427506214E-2</c:v>
                      </c:pt>
                      <c:pt idx="7">
                        <c:v>2.6141681458770372E-2</c:v>
                      </c:pt>
                      <c:pt idx="8">
                        <c:v>2.7463904582548649E-2</c:v>
                      </c:pt>
                      <c:pt idx="9">
                        <c:v>3.0432136335970784E-2</c:v>
                      </c:pt>
                      <c:pt idx="10">
                        <c:v>2.665876777251185E-2</c:v>
                      </c:pt>
                      <c:pt idx="11">
                        <c:v>2.5263461816081998E-2</c:v>
                      </c:pt>
                      <c:pt idx="12">
                        <c:v>2.3265651438240272E-2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549-45FE-A0BD-A436028F7B2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Dashboard'!$B$8</c15:sqref>
                        </c15:formulaRef>
                      </c:ext>
                    </c:extLst>
                    <c:strCache>
                      <c:ptCount val="1"/>
                      <c:pt idx="0">
                        <c:v>Earnings Per Share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Dashboard'!$C$8:$O$8</c15:sqref>
                        </c15:formulaRef>
                      </c:ext>
                    </c:extLst>
                    <c:numCache>
                      <c:formatCode>0.00</c:formatCode>
                      <c:ptCount val="13"/>
                      <c:pt idx="1">
                        <c:v>0.6</c:v>
                      </c:pt>
                      <c:pt idx="2">
                        <c:v>1.05</c:v>
                      </c:pt>
                      <c:pt idx="3">
                        <c:v>0.82499999999999996</c:v>
                      </c:pt>
                      <c:pt idx="4">
                        <c:v>0.95</c:v>
                      </c:pt>
                      <c:pt idx="5">
                        <c:v>1</c:v>
                      </c:pt>
                      <c:pt idx="6">
                        <c:v>0.75</c:v>
                      </c:pt>
                      <c:pt idx="7">
                        <c:v>0.81</c:v>
                      </c:pt>
                      <c:pt idx="8">
                        <c:v>0.875</c:v>
                      </c:pt>
                      <c:pt idx="9">
                        <c:v>1</c:v>
                      </c:pt>
                      <c:pt idx="10">
                        <c:v>0.9</c:v>
                      </c:pt>
                      <c:pt idx="11">
                        <c:v>0.875</c:v>
                      </c:pt>
                      <c:pt idx="12">
                        <c:v>0.82499999999999996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549-45FE-A0BD-A436028F7B2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Dashboard'!$C$9:$O$9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549-45FE-A0BD-A436028F7B2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Dashboard'!$B$10</c15:sqref>
                        </c15:formulaRef>
                      </c:ext>
                    </c:extLst>
                    <c:strCache>
                      <c:ptCount val="1"/>
                      <c:pt idx="0">
                        <c:v>Income Statement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Dashboard'!$C$10:$O$10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549-45FE-A0BD-A436028F7B2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Dashboard'!$B$12</c15:sqref>
                        </c15:formulaRef>
                      </c:ext>
                    </c:extLst>
                    <c:strCache>
                      <c:ptCount val="1"/>
                      <c:pt idx="0">
                        <c:v>Balance Sheet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Dashboard'!$C$12:$O$12</c15:sqref>
                        </c15:formulaRef>
                      </c:ext>
                    </c:extLst>
                    <c:numCache>
                      <c:formatCode>#,##0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549-45FE-A0BD-A436028F7B2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Dashboard'!$B$13</c15:sqref>
                        </c15:formulaRef>
                      </c:ext>
                    </c:extLst>
                    <c:strCache>
                      <c:ptCount val="1"/>
                      <c:pt idx="0">
                        <c:v>Shares outstanding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Dashboard'!$C$13:$O$13</c15:sqref>
                        </c15:formulaRef>
                      </c:ext>
                    </c:extLst>
                    <c:numCache>
                      <c:formatCode>#,##0</c:formatCode>
                      <c:ptCount val="13"/>
                      <c:pt idx="1">
                        <c:v>2000</c:v>
                      </c:pt>
                      <c:pt idx="2">
                        <c:v>2000</c:v>
                      </c:pt>
                      <c:pt idx="3">
                        <c:v>2000</c:v>
                      </c:pt>
                      <c:pt idx="4">
                        <c:v>2000</c:v>
                      </c:pt>
                      <c:pt idx="5">
                        <c:v>2000</c:v>
                      </c:pt>
                      <c:pt idx="6">
                        <c:v>2000</c:v>
                      </c:pt>
                      <c:pt idx="7">
                        <c:v>2000</c:v>
                      </c:pt>
                      <c:pt idx="8">
                        <c:v>2000</c:v>
                      </c:pt>
                      <c:pt idx="9">
                        <c:v>2000</c:v>
                      </c:pt>
                      <c:pt idx="10">
                        <c:v>2000</c:v>
                      </c:pt>
                      <c:pt idx="11">
                        <c:v>2000</c:v>
                      </c:pt>
                      <c:pt idx="12">
                        <c:v>2000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549-45FE-A0BD-A436028F7B2B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Dashboard'!$B$14</c15:sqref>
                        </c15:formulaRef>
                      </c:ext>
                    </c:extLst>
                    <c:strCache>
                      <c:ptCount val="1"/>
                      <c:pt idx="0">
                        <c:v>Share Price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Dashboard'!$C$14:$O$14</c15:sqref>
                        </c15:formulaRef>
                      </c:ext>
                    </c:extLst>
                    <c:numCache>
                      <c:formatCode>#,##0.00</c:formatCode>
                      <c:ptCount val="13"/>
                      <c:pt idx="1">
                        <c:v>25.6</c:v>
                      </c:pt>
                      <c:pt idx="2">
                        <c:v>26.650000000000002</c:v>
                      </c:pt>
                      <c:pt idx="3">
                        <c:v>27.475000000000001</c:v>
                      </c:pt>
                      <c:pt idx="4">
                        <c:v>28.425000000000001</c:v>
                      </c:pt>
                      <c:pt idx="5">
                        <c:v>29.425000000000001</c:v>
                      </c:pt>
                      <c:pt idx="6">
                        <c:v>30.175000000000001</c:v>
                      </c:pt>
                      <c:pt idx="7">
                        <c:v>30.984999999999999</c:v>
                      </c:pt>
                      <c:pt idx="8">
                        <c:v>31.86</c:v>
                      </c:pt>
                      <c:pt idx="9">
                        <c:v>32.86</c:v>
                      </c:pt>
                      <c:pt idx="10">
                        <c:v>33.76</c:v>
                      </c:pt>
                      <c:pt idx="11">
                        <c:v>34.634999999999998</c:v>
                      </c:pt>
                      <c:pt idx="12">
                        <c:v>35.46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549-45FE-A0BD-A436028F7B2B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Dashboard'!$B$15</c15:sqref>
                        </c15:formulaRef>
                      </c:ext>
                    </c:extLst>
                    <c:strCache>
                      <c:ptCount val="1"/>
                      <c:pt idx="0">
                        <c:v>Shareholders' Equity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Dashboard'!$C$15:$O$15</c15:sqref>
                        </c15:formulaRef>
                      </c:ext>
                    </c:extLst>
                    <c:numCache>
                      <c:formatCode>#,##0</c:formatCode>
                      <c:ptCount val="13"/>
                      <c:pt idx="1">
                        <c:v>51200</c:v>
                      </c:pt>
                      <c:pt idx="2">
                        <c:v>53300.000000000007</c:v>
                      </c:pt>
                      <c:pt idx="3">
                        <c:v>54950</c:v>
                      </c:pt>
                      <c:pt idx="4">
                        <c:v>56850</c:v>
                      </c:pt>
                      <c:pt idx="5">
                        <c:v>58850</c:v>
                      </c:pt>
                      <c:pt idx="6">
                        <c:v>60350</c:v>
                      </c:pt>
                      <c:pt idx="7">
                        <c:v>61970</c:v>
                      </c:pt>
                      <c:pt idx="8">
                        <c:v>63720</c:v>
                      </c:pt>
                      <c:pt idx="9">
                        <c:v>65720</c:v>
                      </c:pt>
                      <c:pt idx="10">
                        <c:v>67520</c:v>
                      </c:pt>
                      <c:pt idx="11">
                        <c:v>69270</c:v>
                      </c:pt>
                      <c:pt idx="12">
                        <c:v>70920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549-45FE-A0BD-A436028F7B2B}"/>
                  </c:ext>
                </c:extLst>
              </c15:ser>
            </c15:filteredLineSeries>
          </c:ext>
        </c:extLst>
      </c:lineChart>
      <c:catAx>
        <c:axId val="41034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337392"/>
        <c:crosses val="autoZero"/>
        <c:auto val="1"/>
        <c:lblAlgn val="ctr"/>
        <c:lblOffset val="100"/>
        <c:noMultiLvlLbl val="0"/>
      </c:catAx>
      <c:valAx>
        <c:axId val="410337392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41034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Equity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658536585365853E-2"/>
          <c:y val="4.4451410658307232E-2"/>
          <c:w val="0.89268292682926831"/>
          <c:h val="0.77816108409646301"/>
        </c:manualLayout>
      </c:layout>
      <c:barChart>
        <c:barDir val="col"/>
        <c:grouping val="clustered"/>
        <c:varyColors val="0"/>
        <c:ser>
          <c:idx val="8"/>
          <c:order val="8"/>
          <c:tx>
            <c:strRef>
              <c:f>'ROE Dashboard'!$B$15</c:f>
              <c:strCache>
                <c:ptCount val="1"/>
                <c:pt idx="0">
                  <c:v>Shareholders' Equity</c:v>
                </c:pt>
              </c:strCache>
              <c:extLst xmlns:c15="http://schemas.microsoft.com/office/drawing/2012/chart"/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'ROE Dashboard'!$C$6:$O$6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  <c:extLst xmlns:c15="http://schemas.microsoft.com/office/drawing/2012/chart"/>
            </c:strRef>
          </c:cat>
          <c:val>
            <c:numRef>
              <c:f>'ROE Dashboard'!$C$15:$O$15</c:f>
              <c:numCache>
                <c:formatCode>#,##0</c:formatCode>
                <c:ptCount val="13"/>
                <c:pt idx="1">
                  <c:v>51200</c:v>
                </c:pt>
                <c:pt idx="2">
                  <c:v>53300.000000000007</c:v>
                </c:pt>
                <c:pt idx="3">
                  <c:v>54950</c:v>
                </c:pt>
                <c:pt idx="4">
                  <c:v>56850</c:v>
                </c:pt>
                <c:pt idx="5">
                  <c:v>58850</c:v>
                </c:pt>
                <c:pt idx="6">
                  <c:v>60350</c:v>
                </c:pt>
                <c:pt idx="7">
                  <c:v>61970</c:v>
                </c:pt>
                <c:pt idx="8">
                  <c:v>63720</c:v>
                </c:pt>
                <c:pt idx="9">
                  <c:v>65720</c:v>
                </c:pt>
                <c:pt idx="10">
                  <c:v>67520</c:v>
                </c:pt>
                <c:pt idx="11">
                  <c:v>69270</c:v>
                </c:pt>
                <c:pt idx="12">
                  <c:v>70920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4972-4D66-AF65-038051336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7"/>
        <c:axId val="410341000"/>
        <c:axId val="4103373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'ROE Dashboard'!$B$7</c15:sqref>
                        </c15:formulaRef>
                      </c:ext>
                    </c:extLst>
                    <c:strCache>
                      <c:ptCount val="1"/>
                      <c:pt idx="0">
                        <c:v>Return on Equity</c:v>
                      </c:pt>
                    </c:strCache>
                  </c:strRef>
                </c:tx>
                <c:spPr>
                  <a:solidFill>
                    <a:schemeClr val="bg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'ROE Dashboard'!$C$7:$O$7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1">
                        <c:v>2.34375E-2</c:v>
                      </c:pt>
                      <c:pt idx="2">
                        <c:v>3.9399624765478418E-2</c:v>
                      </c:pt>
                      <c:pt idx="3">
                        <c:v>3.0027297543221108E-2</c:v>
                      </c:pt>
                      <c:pt idx="4">
                        <c:v>3.3421284080914687E-2</c:v>
                      </c:pt>
                      <c:pt idx="5">
                        <c:v>3.3984706881903144E-2</c:v>
                      </c:pt>
                      <c:pt idx="6">
                        <c:v>2.4855012427506214E-2</c:v>
                      </c:pt>
                      <c:pt idx="7">
                        <c:v>2.6141681458770372E-2</c:v>
                      </c:pt>
                      <c:pt idx="8">
                        <c:v>2.7463904582548649E-2</c:v>
                      </c:pt>
                      <c:pt idx="9">
                        <c:v>3.0432136335970784E-2</c:v>
                      </c:pt>
                      <c:pt idx="10">
                        <c:v>2.665876777251185E-2</c:v>
                      </c:pt>
                      <c:pt idx="11">
                        <c:v>2.5263461816081998E-2</c:v>
                      </c:pt>
                      <c:pt idx="12">
                        <c:v>2.3265651438240272E-2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972-4D66-AF65-03805133659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Dashboard'!$B$8</c15:sqref>
                        </c15:formulaRef>
                      </c:ext>
                    </c:extLst>
                    <c:strCache>
                      <c:ptCount val="1"/>
                      <c:pt idx="0">
                        <c:v>Earnings Per Share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Dashboard'!$C$8:$O$8</c15:sqref>
                        </c15:formulaRef>
                      </c:ext>
                    </c:extLst>
                    <c:numCache>
                      <c:formatCode>0.00</c:formatCode>
                      <c:ptCount val="13"/>
                      <c:pt idx="1">
                        <c:v>0.6</c:v>
                      </c:pt>
                      <c:pt idx="2">
                        <c:v>1.05</c:v>
                      </c:pt>
                      <c:pt idx="3">
                        <c:v>0.82499999999999996</c:v>
                      </c:pt>
                      <c:pt idx="4">
                        <c:v>0.95</c:v>
                      </c:pt>
                      <c:pt idx="5">
                        <c:v>1</c:v>
                      </c:pt>
                      <c:pt idx="6">
                        <c:v>0.75</c:v>
                      </c:pt>
                      <c:pt idx="7">
                        <c:v>0.81</c:v>
                      </c:pt>
                      <c:pt idx="8">
                        <c:v>0.875</c:v>
                      </c:pt>
                      <c:pt idx="9">
                        <c:v>1</c:v>
                      </c:pt>
                      <c:pt idx="10">
                        <c:v>0.9</c:v>
                      </c:pt>
                      <c:pt idx="11">
                        <c:v>0.875</c:v>
                      </c:pt>
                      <c:pt idx="12">
                        <c:v>0.82499999999999996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972-4D66-AF65-03805133659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Dashboard'!$C$9:$O$9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972-4D66-AF65-03805133659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Dashboard'!$B$10</c15:sqref>
                        </c15:formulaRef>
                      </c:ext>
                    </c:extLst>
                    <c:strCache>
                      <c:ptCount val="1"/>
                      <c:pt idx="0">
                        <c:v>Income Statement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Dashboard'!$C$10:$O$10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72-4D66-AF65-03805133659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Dashboard'!$B$11</c15:sqref>
                        </c15:formulaRef>
                      </c:ext>
                    </c:extLst>
                    <c:strCache>
                      <c:ptCount val="1"/>
                      <c:pt idx="0">
                        <c:v>Net Income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Dashboard'!$C$11:$O$11</c15:sqref>
                        </c15:formulaRef>
                      </c:ext>
                    </c:extLst>
                    <c:numCache>
                      <c:formatCode>#,##0</c:formatCode>
                      <c:ptCount val="13"/>
                      <c:pt idx="0" formatCode="_(* #,##0_);_(* \(#,##0\);_(* &quot;-&quot;??_);_(@_)">
                        <c:v>1020</c:v>
                      </c:pt>
                      <c:pt idx="1">
                        <c:v>1200</c:v>
                      </c:pt>
                      <c:pt idx="2">
                        <c:v>2100</c:v>
                      </c:pt>
                      <c:pt idx="3">
                        <c:v>1650</c:v>
                      </c:pt>
                      <c:pt idx="4">
                        <c:v>1900</c:v>
                      </c:pt>
                      <c:pt idx="5">
                        <c:v>2000</c:v>
                      </c:pt>
                      <c:pt idx="6">
                        <c:v>1500</c:v>
                      </c:pt>
                      <c:pt idx="7">
                        <c:v>1620</c:v>
                      </c:pt>
                      <c:pt idx="8">
                        <c:v>1750</c:v>
                      </c:pt>
                      <c:pt idx="9">
                        <c:v>2000</c:v>
                      </c:pt>
                      <c:pt idx="10">
                        <c:v>1800</c:v>
                      </c:pt>
                      <c:pt idx="11">
                        <c:v>1750</c:v>
                      </c:pt>
                      <c:pt idx="12">
                        <c:v>1650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972-4D66-AF65-03805133659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Dashboard'!$B$12</c15:sqref>
                        </c15:formulaRef>
                      </c:ext>
                    </c:extLst>
                    <c:strCache>
                      <c:ptCount val="1"/>
                      <c:pt idx="0">
                        <c:v>Balance Sheet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Dashboard'!$C$12:$O$12</c15:sqref>
                        </c15:formulaRef>
                      </c:ext>
                    </c:extLst>
                    <c:numCache>
                      <c:formatCode>#,##0</c:formatCode>
                      <c:ptCount val="1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972-4D66-AF65-03805133659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Dashboard'!$B$13</c15:sqref>
                        </c15:formulaRef>
                      </c:ext>
                    </c:extLst>
                    <c:strCache>
                      <c:ptCount val="1"/>
                      <c:pt idx="0">
                        <c:v>Shares outstanding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Dashboard'!$C$13:$O$13</c15:sqref>
                        </c15:formulaRef>
                      </c:ext>
                    </c:extLst>
                    <c:numCache>
                      <c:formatCode>#,##0</c:formatCode>
                      <c:ptCount val="13"/>
                      <c:pt idx="1">
                        <c:v>2000</c:v>
                      </c:pt>
                      <c:pt idx="2">
                        <c:v>2000</c:v>
                      </c:pt>
                      <c:pt idx="3">
                        <c:v>2000</c:v>
                      </c:pt>
                      <c:pt idx="4">
                        <c:v>2000</c:v>
                      </c:pt>
                      <c:pt idx="5">
                        <c:v>2000</c:v>
                      </c:pt>
                      <c:pt idx="6">
                        <c:v>2000</c:v>
                      </c:pt>
                      <c:pt idx="7">
                        <c:v>2000</c:v>
                      </c:pt>
                      <c:pt idx="8">
                        <c:v>2000</c:v>
                      </c:pt>
                      <c:pt idx="9">
                        <c:v>2000</c:v>
                      </c:pt>
                      <c:pt idx="10">
                        <c:v>2000</c:v>
                      </c:pt>
                      <c:pt idx="11">
                        <c:v>2000</c:v>
                      </c:pt>
                      <c:pt idx="12">
                        <c:v>2000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972-4D66-AF65-03805133659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Dashboard'!$B$14</c15:sqref>
                        </c15:formulaRef>
                      </c:ext>
                    </c:extLst>
                    <c:strCache>
                      <c:ptCount val="1"/>
                      <c:pt idx="0">
                        <c:v>Share Price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Dashboard'!$C$6:$O$6</c15:sqref>
                        </c15:formulaRef>
                      </c:ext>
                    </c:extLst>
                    <c:strCache>
                      <c:ptCount val="13"/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May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Oct</c:v>
                      </c:pt>
                      <c:pt idx="11">
                        <c:v>Nov</c:v>
                      </c:pt>
                      <c:pt idx="12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'ROE Dashboard'!$C$14:$O$14</c15:sqref>
                        </c15:formulaRef>
                      </c:ext>
                    </c:extLst>
                    <c:numCache>
                      <c:formatCode>#,##0.00</c:formatCode>
                      <c:ptCount val="13"/>
                      <c:pt idx="1">
                        <c:v>25.6</c:v>
                      </c:pt>
                      <c:pt idx="2">
                        <c:v>26.650000000000002</c:v>
                      </c:pt>
                      <c:pt idx="3">
                        <c:v>27.475000000000001</c:v>
                      </c:pt>
                      <c:pt idx="4">
                        <c:v>28.425000000000001</c:v>
                      </c:pt>
                      <c:pt idx="5">
                        <c:v>29.425000000000001</c:v>
                      </c:pt>
                      <c:pt idx="6">
                        <c:v>30.175000000000001</c:v>
                      </c:pt>
                      <c:pt idx="7">
                        <c:v>30.984999999999999</c:v>
                      </c:pt>
                      <c:pt idx="8">
                        <c:v>31.86</c:v>
                      </c:pt>
                      <c:pt idx="9">
                        <c:v>32.86</c:v>
                      </c:pt>
                      <c:pt idx="10">
                        <c:v>33.76</c:v>
                      </c:pt>
                      <c:pt idx="11">
                        <c:v>34.634999999999998</c:v>
                      </c:pt>
                      <c:pt idx="12">
                        <c:v>35.46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972-4D66-AF65-038051336593}"/>
                  </c:ext>
                </c:extLst>
              </c15:ser>
            </c15:filteredBarSeries>
          </c:ext>
        </c:extLst>
      </c:barChart>
      <c:catAx>
        <c:axId val="41034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337392"/>
        <c:crosses val="autoZero"/>
        <c:auto val="1"/>
        <c:lblAlgn val="ctr"/>
        <c:lblOffset val="100"/>
        <c:noMultiLvlLbl val="0"/>
      </c:catAx>
      <c:valAx>
        <c:axId val="410337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034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ROE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28734984984985"/>
          <c:y val="0.18762512512512514"/>
          <c:w val="0.55302177177177181"/>
          <c:h val="0.73736236236236241"/>
        </c:manualLayout>
      </c:layout>
      <c:doughnutChart>
        <c:varyColors val="1"/>
        <c:ser>
          <c:idx val="0"/>
          <c:order val="0"/>
          <c:tx>
            <c:strRef>
              <c:f>'ROE Dashboard'!$O$17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65-4604-9404-94392C14BA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accent6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09-46EC-BA31-B2BCAC5E20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'ROE Dashboard'!$N$18:$N$19</c:f>
              <c:strCache>
                <c:ptCount val="2"/>
                <c:pt idx="0">
                  <c:v>OB</c:v>
                </c:pt>
                <c:pt idx="1">
                  <c:v>Incr</c:v>
                </c:pt>
              </c:strCache>
            </c:strRef>
          </c:cat>
          <c:val>
            <c:numRef>
              <c:f>'ROE Dashboard'!$O$18:$O$19</c:f>
              <c:numCache>
                <c:formatCode>#,##0</c:formatCode>
                <c:ptCount val="2"/>
                <c:pt idx="0">
                  <c:v>51200</c:v>
                </c:pt>
                <c:pt idx="1">
                  <c:v>19720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5-4604-9404-94392C14B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7</xdr:row>
      <xdr:rowOff>136922</xdr:rowOff>
    </xdr:from>
    <xdr:to>
      <xdr:col>4</xdr:col>
      <xdr:colOff>382807</xdr:colOff>
      <xdr:row>9</xdr:row>
      <xdr:rowOff>7468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3680CD-4A8D-4406-82C5-1C948353A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453" y="2053828"/>
          <a:ext cx="1752026" cy="418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389949</xdr:colOff>
      <xdr:row>1</xdr:row>
      <xdr:rowOff>41564</xdr:rowOff>
    </xdr:from>
    <xdr:to>
      <xdr:col>3</xdr:col>
      <xdr:colOff>560825</xdr:colOff>
      <xdr:row>3</xdr:row>
      <xdr:rowOff>78798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7A3644-5B3E-46E5-8A14-742BCC077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299" y="232064"/>
          <a:ext cx="1752026" cy="418234"/>
        </a:xfrm>
        <a:prstGeom prst="rect">
          <a:avLst/>
        </a:prstGeom>
      </xdr:spPr>
    </xdr:pic>
    <xdr:clientData/>
  </xdr:twoCellAnchor>
  <xdr:twoCellAnchor>
    <xdr:from>
      <xdr:col>8</xdr:col>
      <xdr:colOff>177800</xdr:colOff>
      <xdr:row>16</xdr:row>
      <xdr:rowOff>0</xdr:rowOff>
    </xdr:from>
    <xdr:to>
      <xdr:col>11</xdr:col>
      <xdr:colOff>368300</xdr:colOff>
      <xdr:row>27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262D63E-3465-43DA-ACF3-C12A0BB1A4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349250</xdr:colOff>
      <xdr:row>16</xdr:row>
      <xdr:rowOff>0</xdr:rowOff>
    </xdr:from>
    <xdr:to>
      <xdr:col>4</xdr:col>
      <xdr:colOff>565150</xdr:colOff>
      <xdr:row>27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2950B09-D5CA-45FE-9906-4F3B0AB48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685800</xdr:colOff>
      <xdr:row>16</xdr:row>
      <xdr:rowOff>0</xdr:rowOff>
    </xdr:from>
    <xdr:to>
      <xdr:col>8</xdr:col>
      <xdr:colOff>38100</xdr:colOff>
      <xdr:row>27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4B3E105-2D96-4AB2-A822-84D944D07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512826</xdr:colOff>
      <xdr:row>15</xdr:row>
      <xdr:rowOff>186182</xdr:rowOff>
    </xdr:from>
    <xdr:to>
      <xdr:col>14</xdr:col>
      <xdr:colOff>704850</xdr:colOff>
      <xdr:row>27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9736C6C-F277-45D2-8042-E95CC8FD3F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0.35446</cdr:x>
      <cdr:y>0.52665</cdr:y>
    </cdr:from>
    <cdr:to>
      <cdr:x>0.75587</cdr:x>
      <cdr:y>0.75862</cdr:y>
    </cdr:to>
    <cdr:sp macro="" textlink="'ROE Dashboard'!$P$1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208A8EB-A401-42B3-ABB8-ACC1F9AC54F2}"/>
            </a:ext>
          </a:extLst>
        </cdr:cNvPr>
        <cdr:cNvSpPr txBox="1"/>
      </cdr:nvSpPr>
      <cdr:spPr>
        <a:xfrm xmlns:a="http://schemas.openxmlformats.org/drawingml/2006/main">
          <a:off x="958850" y="1066800"/>
          <a:ext cx="1085850" cy="469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2DF543B-630F-46A4-8DD2-0BBA6D084F6C}" type="TxLink">
            <a:rPr lang="en-US" sz="1800" b="0" i="0" u="none" strike="noStrike">
              <a:solidFill>
                <a:srgbClr val="FFFFFF"/>
              </a:solidFill>
              <a:latin typeface="Calibri"/>
              <a:cs typeface="Calibri"/>
            </a:rPr>
            <a:pPr/>
            <a:t> 21,940 </a:t>
          </a:fld>
          <a:endParaRPr lang="en-US" sz="1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0.37594</cdr:x>
      <cdr:y>0.45258</cdr:y>
    </cdr:from>
    <cdr:to>
      <cdr:x>0.69032</cdr:x>
      <cdr:y>0.72472</cdr:y>
    </cdr:to>
    <cdr:sp macro="" textlink="'ROE Dashboard'!$O$20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F80FE07-7287-443A-A64C-9B469ED9474A}"/>
            </a:ext>
          </a:extLst>
        </cdr:cNvPr>
        <cdr:cNvSpPr txBox="1"/>
      </cdr:nvSpPr>
      <cdr:spPr>
        <a:xfrm xmlns:a="http://schemas.openxmlformats.org/drawingml/2006/main">
          <a:off x="1017524" y="918718"/>
          <a:ext cx="85090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D9D29A7-BF66-49EC-8243-28A55E1E62DD}" type="TxLink">
            <a:rPr lang="en-US" sz="1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38.5%</a:t>
          </a:fld>
          <a:endParaRPr lang="en-US" sz="18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ightsoftware.com/sample-reports/?utm_source=insightsoftware.com&amp;utm_medium=spreadsheet&amp;utm_campaign=insightsoftware-template-return-on-equity.xlsx" TargetMode="External"/><Relationship Id="rId2" Type="http://schemas.openxmlformats.org/officeDocument/2006/relationships/hyperlink" Target="https://insightsoftware.com/solutions/business-dashboards/?utm_source=insightsoftware.com&amp;utm_medium=spreadsheet&amp;utm_campaign=insightsoftware-template-return-on-equity.xlsx" TargetMode="External"/><Relationship Id="rId1" Type="http://schemas.openxmlformats.org/officeDocument/2006/relationships/hyperlink" Target="https://insightsoftware.com/request-personalized-demo/?utm_source=insightsoftware.com&amp;utm_medium=spreadsheet&amp;utm_campaign=insightsoftware-template-return-on-equity.xls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sightsoftware.com/request-personalized-demo/?utm_source=insightsoftware.com&amp;utm_medium=spreadsheet&amp;utm_campaign=insightsoftware-template-return-on-equity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2D792-1650-480D-ADD7-8DF05346EBCB}">
  <dimension ref="A1:R53"/>
  <sheetViews>
    <sheetView tabSelected="1" zoomScale="160" zoomScaleNormal="160" workbookViewId="0"/>
  </sheetViews>
  <sheetFormatPr defaultColWidth="0" defaultRowHeight="21.75" customHeight="1" x14ac:dyDescent="0.25"/>
  <cols>
    <col min="1" max="1" width="2.42578125" customWidth="1"/>
    <col min="2" max="2" width="3" customWidth="1"/>
    <col min="3" max="18" width="9" customWidth="1"/>
    <col min="19" max="16384" width="9" hidden="1"/>
  </cols>
  <sheetData>
    <row r="1" spans="1:18" ht="21.75" customHeight="1" x14ac:dyDescent="0.25">
      <c r="A1" s="1"/>
      <c r="B1" s="18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x14ac:dyDescent="0.25">
      <c r="A2" s="1"/>
      <c r="B2" s="1" t="s">
        <v>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x14ac:dyDescent="0.25">
      <c r="A3" s="1"/>
      <c r="B3" s="1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.75" customHeight="1" x14ac:dyDescent="0.25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.75" customHeight="1" x14ac:dyDescent="0.25">
      <c r="A5" s="1"/>
      <c r="B5" s="2" t="s">
        <v>13</v>
      </c>
      <c r="C5" s="1" t="s">
        <v>14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 x14ac:dyDescent="0.2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 x14ac:dyDescent="0.2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 x14ac:dyDescent="0.2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.75" customHeight="1" x14ac:dyDescent="0.25">
      <c r="A10" s="1"/>
      <c r="B10" s="34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.75" customHeight="1" x14ac:dyDescent="0.25">
      <c r="A11" s="1"/>
      <c r="B11" s="35" t="s">
        <v>31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.75" customHeight="1" x14ac:dyDescent="0.25">
      <c r="A12" s="1"/>
      <c r="B12" s="31" t="s">
        <v>33</v>
      </c>
      <c r="C12" s="1"/>
      <c r="D12" s="1"/>
      <c r="E12" s="1"/>
      <c r="G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.75" customHeight="1" x14ac:dyDescent="0.25">
      <c r="A13" s="1"/>
      <c r="B13" s="36" t="s">
        <v>29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.75" customHeight="1" x14ac:dyDescent="0.25">
      <c r="A14" s="1"/>
      <c r="B14" s="36" t="s">
        <v>34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1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1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1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1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1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1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1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1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1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1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1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1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1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1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1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1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1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1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1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1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1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1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1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1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1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1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1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1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1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1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1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1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1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hyperlinks>
    <hyperlink ref="B12" r:id="rId1" display="Speak with insightsoftware about connecting this dashboard to your live ERP data. " xr:uid="{027CDC30-A1A8-4B81-A338-E5896A63724C}"/>
    <hyperlink ref="B13" r:id="rId2" xr:uid="{C1A4D156-3616-4A2C-ACD6-5AF0202041ED}"/>
    <hyperlink ref="B14" r:id="rId3" display="View More Sample Reports &amp; Dashboards" xr:uid="{0C027E18-1805-4C65-A4E5-68A8816B8068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05854-435E-4DE4-9962-AFF7BCE15C63}">
  <dimension ref="A1:AC150"/>
  <sheetViews>
    <sheetView zoomScaleNormal="100" workbookViewId="0">
      <selection activeCell="E4" sqref="E4"/>
    </sheetView>
  </sheetViews>
  <sheetFormatPr defaultColWidth="0" defaultRowHeight="0" customHeight="1" zeroHeight="1" x14ac:dyDescent="0.25"/>
  <cols>
    <col min="1" max="1" width="2" customWidth="1"/>
    <col min="2" max="2" width="22.85546875" customWidth="1"/>
    <col min="3" max="3" width="0.85546875" customWidth="1"/>
    <col min="4" max="15" width="12" bestFit="1" customWidth="1"/>
    <col min="16" max="16" width="3.140625" customWidth="1"/>
    <col min="17" max="17" width="1.5703125" hidden="1" customWidth="1"/>
    <col min="18" max="21" width="10.85546875" hidden="1" customWidth="1"/>
    <col min="22" max="22" width="1.5703125" hidden="1" customWidth="1"/>
    <col min="23" max="25" width="10.85546875" hidden="1" customWidth="1"/>
    <col min="26" max="26" width="9" hidden="1" customWidth="1"/>
    <col min="27" max="27" width="1.5703125" hidden="1" customWidth="1"/>
    <col min="28" max="28" width="2.85546875" hidden="1" customWidth="1"/>
    <col min="29" max="29" width="0" hidden="1" customWidth="1"/>
    <col min="30" max="16384" width="9" hidden="1"/>
  </cols>
  <sheetData>
    <row r="1" spans="1:28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8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8" ht="15" x14ac:dyDescent="0.25">
      <c r="A3" s="1"/>
      <c r="B3" s="1"/>
      <c r="C3" s="1"/>
      <c r="D3" s="1"/>
      <c r="E3" s="31" t="s">
        <v>35</v>
      </c>
      <c r="F3" s="1"/>
      <c r="G3" s="1"/>
      <c r="H3" s="1"/>
      <c r="J3" s="1"/>
      <c r="K3" s="36"/>
      <c r="M3" s="1"/>
      <c r="N3" s="1"/>
      <c r="O3" s="1"/>
      <c r="P3" s="1"/>
    </row>
    <row r="4" spans="1:28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8" ht="6.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8" s="14" customFormat="1" ht="15" x14ac:dyDescent="0.25">
      <c r="A6" s="12"/>
      <c r="B6" s="20" t="s">
        <v>23</v>
      </c>
      <c r="C6" s="12"/>
      <c r="D6" s="13" t="s">
        <v>0</v>
      </c>
      <c r="E6" s="13" t="s">
        <v>1</v>
      </c>
      <c r="F6" s="13" t="s">
        <v>2</v>
      </c>
      <c r="G6" s="13" t="s">
        <v>3</v>
      </c>
      <c r="H6" s="13" t="s">
        <v>4</v>
      </c>
      <c r="I6" s="13" t="s">
        <v>5</v>
      </c>
      <c r="J6" s="13" t="s">
        <v>6</v>
      </c>
      <c r="K6" s="13" t="s">
        <v>7</v>
      </c>
      <c r="L6" s="13" t="s">
        <v>8</v>
      </c>
      <c r="M6" s="13" t="s">
        <v>9</v>
      </c>
      <c r="N6" s="13" t="s">
        <v>10</v>
      </c>
      <c r="O6" s="13" t="s">
        <v>11</v>
      </c>
      <c r="P6" s="13"/>
      <c r="Q6"/>
      <c r="R6"/>
      <c r="S6"/>
      <c r="T6"/>
      <c r="U6"/>
      <c r="V6"/>
      <c r="W6"/>
      <c r="X6"/>
      <c r="Y6"/>
      <c r="Z6"/>
      <c r="AA6"/>
      <c r="AB6"/>
    </row>
    <row r="7" spans="1:28" ht="15" x14ac:dyDescent="0.25">
      <c r="A7" s="1"/>
      <c r="B7" s="8" t="s">
        <v>22</v>
      </c>
      <c r="C7" s="1"/>
      <c r="D7" s="32">
        <f>+D11/D15</f>
        <v>2.34375E-2</v>
      </c>
      <c r="E7" s="32">
        <f t="shared" ref="E7:O7" si="0">+E11/E15</f>
        <v>3.9399624765478418E-2</v>
      </c>
      <c r="F7" s="32">
        <f t="shared" si="0"/>
        <v>3.0027297543221108E-2</v>
      </c>
      <c r="G7" s="32">
        <f t="shared" si="0"/>
        <v>3.3421284080914687E-2</v>
      </c>
      <c r="H7" s="32">
        <f t="shared" si="0"/>
        <v>3.3984706881903144E-2</v>
      </c>
      <c r="I7" s="32">
        <f t="shared" si="0"/>
        <v>2.4855012427506214E-2</v>
      </c>
      <c r="J7" s="32">
        <f t="shared" si="0"/>
        <v>2.6141681458770372E-2</v>
      </c>
      <c r="K7" s="32">
        <f t="shared" si="0"/>
        <v>2.7463904582548649E-2</v>
      </c>
      <c r="L7" s="32">
        <f t="shared" si="0"/>
        <v>3.0432136335970784E-2</v>
      </c>
      <c r="M7" s="32">
        <f t="shared" si="0"/>
        <v>2.665876777251185E-2</v>
      </c>
      <c r="N7" s="32">
        <f t="shared" si="0"/>
        <v>2.5263461816081998E-2</v>
      </c>
      <c r="O7" s="32">
        <f t="shared" si="0"/>
        <v>2.3265651438240272E-2</v>
      </c>
      <c r="P7" s="15"/>
    </row>
    <row r="8" spans="1:28" ht="15" x14ac:dyDescent="0.25">
      <c r="A8" s="1"/>
      <c r="B8" s="8" t="s">
        <v>19</v>
      </c>
      <c r="C8" s="18"/>
      <c r="D8" s="33">
        <f t="shared" ref="D8:O8" si="1">D11/D13</f>
        <v>0.6</v>
      </c>
      <c r="E8" s="33">
        <f t="shared" si="1"/>
        <v>1.05</v>
      </c>
      <c r="F8" s="33">
        <f t="shared" si="1"/>
        <v>0.82499999999999996</v>
      </c>
      <c r="G8" s="33">
        <f t="shared" si="1"/>
        <v>0.95</v>
      </c>
      <c r="H8" s="33">
        <f t="shared" si="1"/>
        <v>1</v>
      </c>
      <c r="I8" s="33">
        <f t="shared" si="1"/>
        <v>0.75</v>
      </c>
      <c r="J8" s="33">
        <f t="shared" si="1"/>
        <v>0.81</v>
      </c>
      <c r="K8" s="33">
        <f t="shared" si="1"/>
        <v>0.875</v>
      </c>
      <c r="L8" s="33">
        <f t="shared" si="1"/>
        <v>1</v>
      </c>
      <c r="M8" s="33">
        <f t="shared" si="1"/>
        <v>0.9</v>
      </c>
      <c r="N8" s="33">
        <f t="shared" si="1"/>
        <v>0.875</v>
      </c>
      <c r="O8" s="33">
        <f t="shared" si="1"/>
        <v>0.82499999999999996</v>
      </c>
      <c r="P8" s="15"/>
    </row>
    <row r="9" spans="1:28" ht="15" x14ac:dyDescent="0.25">
      <c r="A9" s="1"/>
      <c r="B9" s="8"/>
      <c r="C9" s="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4"/>
    </row>
    <row r="10" spans="1:28" ht="15" customHeight="1" x14ac:dyDescent="0.25">
      <c r="A10" s="1"/>
      <c r="B10" s="17" t="s">
        <v>15</v>
      </c>
      <c r="C10" s="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"/>
    </row>
    <row r="11" spans="1:28" ht="15" customHeight="1" x14ac:dyDescent="0.25">
      <c r="A11" s="1"/>
      <c r="B11" s="16" t="s">
        <v>16</v>
      </c>
      <c r="C11" s="9">
        <f>+D11-(0.15*D11)</f>
        <v>1020</v>
      </c>
      <c r="D11" s="23">
        <v>1200</v>
      </c>
      <c r="E11" s="23">
        <v>2100</v>
      </c>
      <c r="F11" s="23">
        <v>1650</v>
      </c>
      <c r="G11" s="23">
        <v>1900</v>
      </c>
      <c r="H11" s="23">
        <v>2000</v>
      </c>
      <c r="I11" s="23">
        <v>1500</v>
      </c>
      <c r="J11" s="23">
        <v>1620</v>
      </c>
      <c r="K11" s="23">
        <v>1750</v>
      </c>
      <c r="L11" s="23">
        <v>2000</v>
      </c>
      <c r="M11" s="23">
        <v>1800</v>
      </c>
      <c r="N11" s="23">
        <v>1750</v>
      </c>
      <c r="O11" s="23">
        <v>1650</v>
      </c>
      <c r="P11" s="26">
        <f>+SUM(C11:O11)</f>
        <v>21940</v>
      </c>
    </row>
    <row r="12" spans="1:28" ht="15" customHeight="1" x14ac:dyDescent="0.25">
      <c r="A12" s="1"/>
      <c r="B12" s="17" t="s">
        <v>17</v>
      </c>
      <c r="C12" s="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4"/>
    </row>
    <row r="13" spans="1:28" ht="15" customHeight="1" x14ac:dyDescent="0.25">
      <c r="A13" s="1"/>
      <c r="B13" s="16" t="s">
        <v>18</v>
      </c>
      <c r="C13" s="1"/>
      <c r="D13" s="23">
        <v>2000</v>
      </c>
      <c r="E13" s="23">
        <v>2000</v>
      </c>
      <c r="F13" s="23">
        <v>2000</v>
      </c>
      <c r="G13" s="23">
        <v>2000</v>
      </c>
      <c r="H13" s="23">
        <v>2000</v>
      </c>
      <c r="I13" s="23">
        <v>2000</v>
      </c>
      <c r="J13" s="23">
        <v>2000</v>
      </c>
      <c r="K13" s="23">
        <v>2000</v>
      </c>
      <c r="L13" s="23">
        <v>2000</v>
      </c>
      <c r="M13" s="23">
        <v>2000</v>
      </c>
      <c r="N13" s="23">
        <v>2000</v>
      </c>
      <c r="O13" s="23">
        <v>2000</v>
      </c>
      <c r="P13" s="4"/>
    </row>
    <row r="14" spans="1:28" ht="15" customHeight="1" x14ac:dyDescent="0.25">
      <c r="A14" s="1"/>
      <c r="B14" s="2" t="s">
        <v>20</v>
      </c>
      <c r="C14" s="1"/>
      <c r="D14" s="25">
        <f>25+D8</f>
        <v>25.6</v>
      </c>
      <c r="E14" s="25">
        <f t="shared" ref="E14:O14" si="2">+D14+E8</f>
        <v>26.650000000000002</v>
      </c>
      <c r="F14" s="25">
        <f t="shared" si="2"/>
        <v>27.475000000000001</v>
      </c>
      <c r="G14" s="25">
        <f t="shared" si="2"/>
        <v>28.425000000000001</v>
      </c>
      <c r="H14" s="25">
        <f t="shared" si="2"/>
        <v>29.425000000000001</v>
      </c>
      <c r="I14" s="25">
        <f t="shared" si="2"/>
        <v>30.175000000000001</v>
      </c>
      <c r="J14" s="25">
        <f t="shared" si="2"/>
        <v>30.984999999999999</v>
      </c>
      <c r="K14" s="25">
        <f t="shared" si="2"/>
        <v>31.86</v>
      </c>
      <c r="L14" s="25">
        <f t="shared" si="2"/>
        <v>32.86</v>
      </c>
      <c r="M14" s="25">
        <f t="shared" si="2"/>
        <v>33.76</v>
      </c>
      <c r="N14" s="25">
        <f t="shared" si="2"/>
        <v>34.634999999999998</v>
      </c>
      <c r="O14" s="25">
        <f t="shared" si="2"/>
        <v>35.46</v>
      </c>
      <c r="P14" s="1"/>
    </row>
    <row r="15" spans="1:28" ht="15" customHeight="1" x14ac:dyDescent="0.25">
      <c r="A15" s="1"/>
      <c r="B15" s="2" t="s">
        <v>21</v>
      </c>
      <c r="C15" s="1"/>
      <c r="D15" s="24">
        <f>(+D13*D14)</f>
        <v>51200</v>
      </c>
      <c r="E15" s="24">
        <f t="shared" ref="E15:N15" si="3">(+E13*E14)</f>
        <v>53300.000000000007</v>
      </c>
      <c r="F15" s="24">
        <f t="shared" si="3"/>
        <v>54950</v>
      </c>
      <c r="G15" s="24">
        <f t="shared" si="3"/>
        <v>56850</v>
      </c>
      <c r="H15" s="24">
        <f t="shared" si="3"/>
        <v>58850</v>
      </c>
      <c r="I15" s="24">
        <f t="shared" si="3"/>
        <v>60350</v>
      </c>
      <c r="J15" s="24">
        <f t="shared" si="3"/>
        <v>61970</v>
      </c>
      <c r="K15" s="24">
        <f t="shared" si="3"/>
        <v>63720</v>
      </c>
      <c r="L15" s="24">
        <f t="shared" si="3"/>
        <v>65720</v>
      </c>
      <c r="M15" s="24">
        <f t="shared" si="3"/>
        <v>67520</v>
      </c>
      <c r="N15" s="24">
        <f t="shared" si="3"/>
        <v>69270</v>
      </c>
      <c r="O15" s="24">
        <f>(+O13*O14)</f>
        <v>70920</v>
      </c>
      <c r="P15" s="27">
        <f>+O15-D15</f>
        <v>19720</v>
      </c>
    </row>
    <row r="16" spans="1:2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8"/>
      <c r="O16" s="1"/>
      <c r="P16" s="1"/>
    </row>
    <row r="17" spans="1:2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 t="s">
        <v>26</v>
      </c>
      <c r="P17" s="1"/>
    </row>
    <row r="18" spans="1:28" s="19" customFormat="1" ht="15" customHeight="1" x14ac:dyDescent="0.25">
      <c r="A18" s="1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0" t="s">
        <v>24</v>
      </c>
      <c r="O18" s="29">
        <f>D15</f>
        <v>51200</v>
      </c>
      <c r="P18" s="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0" t="s">
        <v>25</v>
      </c>
      <c r="O19" s="29">
        <f>+O15-D15</f>
        <v>19720</v>
      </c>
      <c r="P19" s="3"/>
    </row>
    <row r="20" spans="1:28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0"/>
      <c r="O20" s="30">
        <f>+O19/O18</f>
        <v>0.38515624999999998</v>
      </c>
      <c r="P20" s="5"/>
    </row>
    <row r="21" spans="1:28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0"/>
      <c r="O21" s="10"/>
      <c r="P21" s="5"/>
    </row>
    <row r="22" spans="1:28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5"/>
    </row>
    <row r="23" spans="1:28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</row>
    <row r="24" spans="1:28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</row>
    <row r="25" spans="1:28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</row>
    <row r="26" spans="1:28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1"/>
    </row>
    <row r="27" spans="1:28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1"/>
    </row>
    <row r="28" spans="1:28" ht="15" x14ac:dyDescent="0.25">
      <c r="A28" s="1"/>
      <c r="B28" s="2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28" ht="15" hidden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28" ht="15" hidden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28" ht="15" hidden="1" x14ac:dyDescent="0.25">
      <c r="A31" s="1"/>
      <c r="B31" s="1"/>
      <c r="C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28" ht="15" hidden="1" x14ac:dyDescent="0.25">
      <c r="A32" s="1"/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 hidden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hidden="1" x14ac:dyDescent="0.25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  <c r="N36" s="1"/>
      <c r="O36" s="1"/>
      <c r="P36" s="1"/>
    </row>
    <row r="37" spans="1:16" ht="15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 hidden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hidden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hidden="1" x14ac:dyDescent="0.25">
      <c r="A42" s="1"/>
      <c r="B42" s="1"/>
      <c r="C42" s="1"/>
      <c r="D42" s="1"/>
      <c r="E42" s="1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 hidden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hidden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hidden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 hidden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hidden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 hidden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hidden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hidden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hidden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hidden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hidden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hidden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hidden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hidden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hidden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hidden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hidden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hidden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hidden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hidden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hidden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hidden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4.25" hidden="1" customHeight="1" x14ac:dyDescent="0.25"/>
    <row r="73" ht="14.25" hidden="1" customHeight="1" x14ac:dyDescent="0.25"/>
    <row r="74" ht="14.25" hidden="1" customHeight="1" x14ac:dyDescent="0.25"/>
    <row r="75" ht="14.25" hidden="1" customHeight="1" x14ac:dyDescent="0.25"/>
    <row r="76" ht="14.25" hidden="1" customHeight="1" x14ac:dyDescent="0.25"/>
    <row r="77" ht="14.25" hidden="1" customHeight="1" x14ac:dyDescent="0.25"/>
    <row r="78" ht="14.25" hidden="1" customHeight="1" x14ac:dyDescent="0.25"/>
    <row r="79" ht="14.25" hidden="1" customHeight="1" x14ac:dyDescent="0.25"/>
    <row r="80" ht="14.25" hidden="1" customHeight="1" x14ac:dyDescent="0.25"/>
    <row r="81" ht="14.25" hidden="1" customHeight="1" x14ac:dyDescent="0.25"/>
    <row r="82" ht="14.25" hidden="1" customHeight="1" x14ac:dyDescent="0.25"/>
    <row r="83" ht="14.25" hidden="1" customHeight="1" x14ac:dyDescent="0.25"/>
    <row r="84" ht="14.25" hidden="1" customHeight="1" x14ac:dyDescent="0.25"/>
    <row r="85" ht="14.25" hidden="1" customHeight="1" x14ac:dyDescent="0.25"/>
    <row r="86" ht="14.25" hidden="1" customHeight="1" x14ac:dyDescent="0.25"/>
    <row r="87" ht="14.25" hidden="1" customHeight="1" x14ac:dyDescent="0.25"/>
    <row r="88" ht="14.25" hidden="1" customHeight="1" x14ac:dyDescent="0.25"/>
    <row r="89" ht="14.25" hidden="1" customHeight="1" x14ac:dyDescent="0.25"/>
    <row r="90" ht="14.25" hidden="1" customHeight="1" x14ac:dyDescent="0.25"/>
    <row r="91" ht="14.25" hidden="1" customHeight="1" x14ac:dyDescent="0.25"/>
    <row r="92" ht="14.25" hidden="1" customHeight="1" x14ac:dyDescent="0.25"/>
    <row r="93" ht="14.25" hidden="1" customHeight="1" x14ac:dyDescent="0.25"/>
    <row r="94" ht="14.25" hidden="1" customHeight="1" x14ac:dyDescent="0.25"/>
    <row r="95" ht="14.25" hidden="1" customHeight="1" x14ac:dyDescent="0.25"/>
    <row r="96" ht="14.25" hidden="1" customHeight="1" x14ac:dyDescent="0.25"/>
    <row r="97" ht="14.25" hidden="1" customHeight="1" x14ac:dyDescent="0.25"/>
    <row r="98" ht="14.25" hidden="1" customHeight="1" x14ac:dyDescent="0.25"/>
    <row r="99" ht="14.25" hidden="1" customHeight="1" x14ac:dyDescent="0.25"/>
    <row r="100" ht="14.25" hidden="1" customHeight="1" x14ac:dyDescent="0.25"/>
    <row r="101" ht="14.25" hidden="1" customHeight="1" x14ac:dyDescent="0.25"/>
    <row r="102" ht="14.25" hidden="1" customHeight="1" x14ac:dyDescent="0.25"/>
    <row r="103" ht="14.25" hidden="1" customHeight="1" x14ac:dyDescent="0.25"/>
    <row r="104" ht="14.25" hidden="1" customHeight="1" x14ac:dyDescent="0.25"/>
    <row r="105" ht="14.25" hidden="1" customHeight="1" x14ac:dyDescent="0.25"/>
    <row r="106" ht="14.25" hidden="1" customHeight="1" x14ac:dyDescent="0.25"/>
    <row r="107" ht="14.25" hidden="1" customHeight="1" x14ac:dyDescent="0.25"/>
    <row r="108" ht="14.25" hidden="1" customHeight="1" x14ac:dyDescent="0.25"/>
    <row r="109" ht="14.25" hidden="1" customHeight="1" x14ac:dyDescent="0.25"/>
    <row r="110" ht="14.25" hidden="1" customHeight="1" x14ac:dyDescent="0.25"/>
    <row r="111" ht="14.25" hidden="1" customHeight="1" x14ac:dyDescent="0.25"/>
    <row r="112" ht="14.25" hidden="1" customHeight="1" x14ac:dyDescent="0.25"/>
    <row r="113" ht="14.25" hidden="1" customHeight="1" x14ac:dyDescent="0.25"/>
    <row r="114" ht="14.25" hidden="1" customHeight="1" x14ac:dyDescent="0.25"/>
    <row r="115" ht="0" hidden="1" customHeight="1" x14ac:dyDescent="0.25"/>
    <row r="116" ht="0" hidden="1" customHeight="1" x14ac:dyDescent="0.25"/>
    <row r="117" ht="0" hidden="1" customHeight="1" x14ac:dyDescent="0.25"/>
    <row r="118" ht="0" hidden="1" customHeight="1" x14ac:dyDescent="0.25"/>
    <row r="119" ht="0" hidden="1" customHeight="1" x14ac:dyDescent="0.25"/>
    <row r="120" ht="0" hidden="1" customHeight="1" x14ac:dyDescent="0.25"/>
    <row r="121" ht="0" hidden="1" customHeight="1" x14ac:dyDescent="0.25"/>
    <row r="122" ht="0" hidden="1" customHeight="1" x14ac:dyDescent="0.25"/>
    <row r="123" ht="0" hidden="1" customHeight="1" x14ac:dyDescent="0.25"/>
    <row r="124" ht="0" hidden="1" customHeight="1" x14ac:dyDescent="0.25"/>
    <row r="125" ht="0" hidden="1" customHeight="1" x14ac:dyDescent="0.25"/>
    <row r="126" ht="0" hidden="1" customHeight="1" x14ac:dyDescent="0.25"/>
    <row r="127" ht="0" hidden="1" customHeight="1" x14ac:dyDescent="0.25"/>
    <row r="128" ht="0" hidden="1" customHeight="1" x14ac:dyDescent="0.25"/>
    <row r="129" ht="0" hidden="1" customHeight="1" x14ac:dyDescent="0.25"/>
    <row r="130" ht="0" hidden="1" customHeight="1" x14ac:dyDescent="0.25"/>
    <row r="131" ht="0" hidden="1" customHeight="1" x14ac:dyDescent="0.25"/>
    <row r="132" ht="0" hidden="1" customHeight="1" x14ac:dyDescent="0.25"/>
    <row r="133" ht="0" hidden="1" customHeight="1" x14ac:dyDescent="0.25"/>
    <row r="134" ht="0" hidden="1" customHeight="1" x14ac:dyDescent="0.25"/>
    <row r="135" ht="0" hidden="1" customHeight="1" x14ac:dyDescent="0.25"/>
    <row r="136" ht="0" hidden="1" customHeight="1" x14ac:dyDescent="0.25"/>
    <row r="137" ht="0" hidden="1" customHeight="1" x14ac:dyDescent="0.25"/>
    <row r="138" ht="0" hidden="1" customHeight="1" x14ac:dyDescent="0.25"/>
    <row r="139" ht="0" hidden="1" customHeight="1" x14ac:dyDescent="0.25"/>
    <row r="140" ht="0" hidden="1" customHeight="1" x14ac:dyDescent="0.25"/>
    <row r="141" ht="0" hidden="1" customHeight="1" x14ac:dyDescent="0.25"/>
    <row r="142" ht="0" hidden="1" customHeight="1" x14ac:dyDescent="0.25"/>
    <row r="143" ht="0" hidden="1" customHeight="1" x14ac:dyDescent="0.25"/>
    <row r="144" ht="0" hidden="1" customHeight="1" x14ac:dyDescent="0.25"/>
    <row r="145" ht="0" hidden="1" customHeight="1" x14ac:dyDescent="0.25"/>
    <row r="146" ht="0" hidden="1" customHeight="1" x14ac:dyDescent="0.25"/>
    <row r="147" ht="0" hidden="1" customHeight="1" x14ac:dyDescent="0.25"/>
    <row r="148" ht="0" hidden="1" customHeight="1" x14ac:dyDescent="0.25"/>
    <row r="149" ht="0" hidden="1" customHeight="1" x14ac:dyDescent="0.25"/>
    <row r="150" ht="0" hidden="1" customHeight="1" x14ac:dyDescent="0.25"/>
  </sheetData>
  <hyperlinks>
    <hyperlink ref="E3" r:id="rId1" display="Learn More about Business Dashboards" xr:uid="{001F1EC7-E83F-4825-A92A-D625BA2C4FB0}"/>
  </hyperlinks>
  <pageMargins left="0.7" right="0.7" top="0.75" bottom="0.75" header="0.3" footer="0.3"/>
  <pageSetup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ROE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Segoria</dc:creator>
  <cp:lastModifiedBy>Colin Greig</cp:lastModifiedBy>
  <dcterms:created xsi:type="dcterms:W3CDTF">2019-09-02T15:01:19Z</dcterms:created>
  <dcterms:modified xsi:type="dcterms:W3CDTF">2019-12-02T18:32:29Z</dcterms:modified>
</cp:coreProperties>
</file>