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ndy/Desktop/"/>
    </mc:Choice>
  </mc:AlternateContent>
  <xr:revisionPtr revIDLastSave="0" documentId="8_{431CC285-806F-1742-9768-D9B651DCD885}" xr6:coauthVersionLast="45" xr6:coauthVersionMax="45" xr10:uidLastSave="{00000000-0000-0000-0000-000000000000}"/>
  <bookViews>
    <workbookView xWindow="3660" yWindow="460" windowWidth="20740" windowHeight="11160" activeTab="1" xr2:uid="{F4953BAF-EAEC-48B9-A3DD-9B59414775DD}"/>
  </bookViews>
  <sheets>
    <sheet name="Instructions" sheetId="3" r:id="rId1"/>
    <sheet name="Dashboard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6" i="5" l="1"/>
  <c r="M26" i="5"/>
  <c r="N23" i="5"/>
  <c r="M23" i="5"/>
  <c r="D8" i="5"/>
  <c r="D11" i="5"/>
  <c r="I11" i="5"/>
  <c r="J11" i="5"/>
  <c r="K11" i="5"/>
  <c r="L11" i="5"/>
  <c r="M11" i="5"/>
  <c r="N11" i="5"/>
  <c r="O11" i="5"/>
  <c r="H11" i="5"/>
  <c r="F11" i="5"/>
  <c r="G11" i="5"/>
  <c r="E11" i="5"/>
  <c r="F8" i="5" l="1"/>
  <c r="G8" i="5"/>
  <c r="H8" i="5"/>
  <c r="I8" i="5"/>
  <c r="J8" i="5"/>
  <c r="K8" i="5"/>
  <c r="L8" i="5"/>
  <c r="M8" i="5"/>
  <c r="N8" i="5"/>
  <c r="O8" i="5"/>
  <c r="E8" i="5"/>
  <c r="O18" i="5" l="1"/>
  <c r="O12" i="5" s="1"/>
  <c r="N18" i="5"/>
  <c r="N12" i="5" s="1"/>
  <c r="M18" i="5"/>
  <c r="M12" i="5" s="1"/>
  <c r="L18" i="5"/>
  <c r="L12" i="5" s="1"/>
  <c r="K18" i="5"/>
  <c r="K12" i="5" s="1"/>
  <c r="J18" i="5"/>
  <c r="J12" i="5" s="1"/>
  <c r="I18" i="5"/>
  <c r="I9" i="5" s="1"/>
  <c r="H18" i="5"/>
  <c r="H12" i="5" s="1"/>
  <c r="G18" i="5"/>
  <c r="G12" i="5" s="1"/>
  <c r="F18" i="5"/>
  <c r="F12" i="5" s="1"/>
  <c r="E18" i="5"/>
  <c r="E12" i="5" s="1"/>
  <c r="D18" i="5"/>
  <c r="D12" i="5" s="1"/>
  <c r="C16" i="5"/>
  <c r="I12" i="5" l="1"/>
  <c r="M9" i="5"/>
  <c r="E9" i="5"/>
  <c r="D9" i="5"/>
  <c r="L9" i="5"/>
  <c r="H9" i="5"/>
  <c r="O9" i="5"/>
  <c r="K9" i="5"/>
  <c r="G9" i="5"/>
  <c r="N9" i="5"/>
  <c r="J9" i="5"/>
  <c r="F9" i="5"/>
</calcChain>
</file>

<file path=xl/sharedStrings.xml><?xml version="1.0" encoding="utf-8"?>
<sst xmlns="http://schemas.openxmlformats.org/spreadsheetml/2006/main" count="35" uniqueCount="34">
  <si>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</si>
  <si>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</si>
  <si>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</si>
  <si>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</si>
  <si>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</si>
  <si>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</si>
  <si>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</si>
  <si>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</si>
  <si>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</si>
  <si>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</si>
  <si>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</si>
  <si>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</si>
  <si>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The steps to using this are simple:</t>
  </si>
  <si>
    <t>-</t>
  </si>
  <si>
    <t>Current Ratio</t>
  </si>
  <si>
    <t>Balance Sheet Accounts</t>
  </si>
  <si>
    <t>Other Current Assets</t>
  </si>
  <si>
    <t>Inventory</t>
  </si>
  <si>
    <t>Total Current Assets</t>
  </si>
  <si>
    <t>Quick Ratio (Acid Test)</t>
  </si>
  <si>
    <t>This dashboard represents a few key ratios in measuring financial performance.</t>
  </si>
  <si>
    <t>Total Current Liabilities</t>
  </si>
  <si>
    <t>Current Assets / Current Liabilities</t>
  </si>
  <si>
    <t>Current Assets - Inventory / Current Liabilities</t>
  </si>
  <si>
    <t>Currrent Ratio</t>
  </si>
  <si>
    <t>Net Change</t>
  </si>
  <si>
    <t>Learn More about Business Dashboards</t>
  </si>
  <si>
    <t>The purpose of this workbook is to illustrate how the changes in balance sheet accounts effects the Current and Quick Ratios</t>
  </si>
  <si>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font indicates a formula.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font indicates hard coded values that can be manipulated. Changing these will affect all metrics on the right side of the dashboard.</t>
    </r>
  </si>
  <si>
    <t>Connect this Dashboard to your Financial System / ERP:</t>
  </si>
  <si>
    <t>This dashboard, along with all your reporting, can be automatically updated directly from your ERP.</t>
  </si>
  <si>
    <t>Connect this and other dashboards to your live ERP data.   --&gt; Click here to find out how.</t>
  </si>
  <si>
    <t>Get More Sample Reports and Dashboards</t>
  </si>
  <si>
    <t>Connect this dashboard to your live ERP data. --&gt; Click here to find out how.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</si>
</sst>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64" fontId="4" fillId="2" borderId="0" xfId="1" applyNumberFormat="1" applyFont="1" applyFill="1"/>
    <xf numFmtId="165" fontId="0" fillId="2" borderId="0" xfId="1" applyNumberFormat="1" applyFont="1" applyFill="1" applyAlignment="1">
      <alignment horizontal="center"/>
    </xf>
    <xf numFmtId="164" fontId="1" fillId="2" borderId="0" xfId="1" applyNumberFormat="1" applyFont="1" applyFill="1"/>
    <xf numFmtId="165" fontId="0" fillId="2" borderId="0" xfId="0" applyNumberFormat="1" applyFill="1"/>
    <xf numFmtId="165" fontId="0" fillId="2" borderId="0" xfId="0" applyNumberFormat="1" applyFill="1" applyAlignment="1">
      <alignment horizontal="center"/>
    </xf>
    <xf numFmtId="9" fontId="0" fillId="2" borderId="0" xfId="2" applyFont="1" applyFill="1" applyAlignment="1">
      <alignment horizontal="center"/>
    </xf>
    <xf numFmtId="166" fontId="0" fillId="2" borderId="0" xfId="2" applyNumberFormat="1" applyFont="1" applyFill="1"/>
    <xf numFmtId="0" fontId="2" fillId="2" borderId="0" xfId="0" applyFont="1" applyFill="1" applyAlignment="1">
      <alignment horizontal="right"/>
    </xf>
    <xf numFmtId="164" fontId="3" fillId="2" borderId="0" xfId="1" applyNumberFormat="1" applyFont="1" applyFill="1"/>
    <xf numFmtId="0" fontId="3" fillId="2" borderId="0" xfId="0" applyFont="1" applyFill="1"/>
    <xf numFmtId="9" fontId="3" fillId="2" borderId="0" xfId="2" applyFont="1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right"/>
    </xf>
    <xf numFmtId="164" fontId="0" fillId="2" borderId="0" xfId="0" applyNumberFormat="1" applyFill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left" indent="9"/>
    </xf>
    <xf numFmtId="165" fontId="8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0" fillId="2" borderId="1" xfId="0" applyFill="1" applyBorder="1"/>
    <xf numFmtId="0" fontId="10" fillId="2" borderId="0" xfId="3" applyFill="1"/>
    <xf numFmtId="0" fontId="1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0" fillId="2" borderId="0" xfId="3" applyFill="1" applyAlignment="1">
      <alignment horizontal="left"/>
    </xf>
    <xf numFmtId="0" fontId="2" fillId="2" borderId="1" xfId="0" applyFont="1" applyFill="1" applyBorder="1" applyAlignment="1">
      <alignment horizontal="center"/>
    </xf>
    <xf numFmtId="43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784853058505368E-2"/>
          <c:y val="5.7383352009279916E-2"/>
          <c:w val="0.8762742422163865"/>
          <c:h val="0.648143523280306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Dashboard!$B$9</c:f>
              <c:strCache>
                <c:ptCount val="1"/>
                <c:pt idx="0">
                  <c:v>Current Ratio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/>
              </a:solidFill>
            </a:ln>
            <a:effectLst/>
          </c:spPr>
          <c:invertIfNegative val="0"/>
          <c:trendline>
            <c:spPr>
              <a:ln w="19050" cap="rnd">
                <a:solidFill>
                  <a:schemeClr val="bg1">
                    <a:lumMod val="75000"/>
                  </a:schemeClr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cat>
            <c:strRef>
              <c:f>Dashboard!$D$6:$O$6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Dashboard!$D$9:$O$9</c:f>
              <c:numCache>
                <c:formatCode>0.0</c:formatCode>
                <c:ptCount val="12"/>
                <c:pt idx="0">
                  <c:v>1.7125984251968505</c:v>
                </c:pt>
                <c:pt idx="1">
                  <c:v>1.5194805194805194</c:v>
                </c:pt>
                <c:pt idx="2">
                  <c:v>1.1666666666666667</c:v>
                </c:pt>
                <c:pt idx="3">
                  <c:v>0.98854961832061072</c:v>
                </c:pt>
                <c:pt idx="4">
                  <c:v>1.5235602094240839</c:v>
                </c:pt>
                <c:pt idx="5">
                  <c:v>1.1565420560747663</c:v>
                </c:pt>
                <c:pt idx="6">
                  <c:v>1.0853658536585367</c:v>
                </c:pt>
                <c:pt idx="7">
                  <c:v>1.3844155844155843</c:v>
                </c:pt>
                <c:pt idx="8">
                  <c:v>1.0399201596806387</c:v>
                </c:pt>
                <c:pt idx="9">
                  <c:v>1.478386167146974</c:v>
                </c:pt>
                <c:pt idx="10">
                  <c:v>1.1688311688311688</c:v>
                </c:pt>
                <c:pt idx="11">
                  <c:v>1.3817663817663817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D-4B62-BF55-62140FEA5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90460671"/>
        <c:axId val="89385942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Dashboard!$B$7:$C$7</c15:sqref>
                        </c15:formulaRef>
                      </c:ext>
                    </c:extLst>
                    <c:strCache>
                      <c:ptCount val="2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Dashboard!$D$6:$O$6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Dashboard!$D$7:$O$7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A9D-4B62-BF55-62140FEA5A9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Dashboard!$B$10:$C$10</c15:sqref>
                        </c15:formulaRef>
                      </c:ext>
                    </c:extLst>
                    <c:strCache>
                      <c:ptCount val="2"/>
                      <c:pt idx="0">
                        <c:v>Current Assets / Current Liabilities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Dashboard!$D$6:$O$6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Dashboard!$D$10:$O$10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A9D-4B62-BF55-62140FEA5A9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Dashboard!$B$12</c:f>
              <c:strCache>
                <c:ptCount val="1"/>
                <c:pt idx="0">
                  <c:v>Quick Ratio (Acid Test)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bg1">
                    <a:lumMod val="95000"/>
                  </a:schemeClr>
                </a:solidFill>
                <a:prstDash val="dashDot"/>
              </a:ln>
              <a:effectLst/>
            </c:spPr>
            <c:trendlineType val="linear"/>
            <c:dispRSqr val="0"/>
            <c:dispEq val="0"/>
          </c:trendline>
          <c:cat>
            <c:strRef>
              <c:f>Dashboard!$D$6:$O$6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Dashboard!$D$12:$O$12</c:f>
              <c:numCache>
                <c:formatCode>0.0</c:formatCode>
                <c:ptCount val="12"/>
                <c:pt idx="0">
                  <c:v>1.2401574803149606</c:v>
                </c:pt>
                <c:pt idx="1">
                  <c:v>0.97402597402597402</c:v>
                </c:pt>
                <c:pt idx="2">
                  <c:v>0.8</c:v>
                </c:pt>
                <c:pt idx="3">
                  <c:v>0.62595419847328249</c:v>
                </c:pt>
                <c:pt idx="4">
                  <c:v>1</c:v>
                </c:pt>
                <c:pt idx="5">
                  <c:v>0.80607476635514019</c:v>
                </c:pt>
                <c:pt idx="6">
                  <c:v>0.75609756097560976</c:v>
                </c:pt>
                <c:pt idx="7">
                  <c:v>0.92987012987012985</c:v>
                </c:pt>
                <c:pt idx="8">
                  <c:v>0.64071856287425155</c:v>
                </c:pt>
                <c:pt idx="9">
                  <c:v>0.95965417867435154</c:v>
                </c:pt>
                <c:pt idx="10">
                  <c:v>0.79004329004328999</c:v>
                </c:pt>
                <c:pt idx="11">
                  <c:v>0.9116809116809117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9D-4B62-BF55-62140FEA5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460671"/>
        <c:axId val="893859423"/>
      </c:lineChart>
      <c:catAx>
        <c:axId val="89046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3859423"/>
        <c:crosses val="autoZero"/>
        <c:auto val="1"/>
        <c:lblAlgn val="ctr"/>
        <c:lblOffset val="100"/>
        <c:noMultiLvlLbl val="0"/>
      </c:catAx>
      <c:valAx>
        <c:axId val="893859423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460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693235850073971E-2"/>
          <c:y val="0.81089453950373469"/>
          <c:w val="0.95839106257123374"/>
          <c:h val="0.157805450309385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160734</xdr:colOff>
      <xdr:row>7</xdr:row>
      <xdr:rowOff>0</xdr:rowOff>
    </xdr:from>
    <xdr:to>
      <xdr:col>4</xdr:col>
      <xdr:colOff>338956</xdr:colOff>
      <xdr:row>8</xdr:row>
      <xdr:rowOff>146816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B309F15-175B-42D8-9A81-BF5FD5844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734" y="1333500"/>
          <a:ext cx="1755800" cy="420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555049</xdr:colOff>
      <xdr:row>1</xdr:row>
      <xdr:rowOff>127289</xdr:rowOff>
    </xdr:from>
    <xdr:to>
      <xdr:col>4</xdr:col>
      <xdr:colOff>227161</xdr:colOff>
      <xdr:row>3</xdr:row>
      <xdr:rowOff>164523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7A3644-5B3E-46E5-8A14-742BCC077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687" y="308264"/>
          <a:ext cx="1858964" cy="399184"/>
        </a:xfrm>
        <a:prstGeom prst="rect">
          <a:avLst/>
        </a:prstGeom>
      </xdr:spPr>
    </xdr:pic>
    <xdr:clientData/>
  </xdr:twoCellAnchor>
  <xdr:twoCellAnchor>
    <xdr:from>
      <xdr:col>3</xdr:col>
      <xdr:colOff>202767</xdr:colOff>
      <xdr:row>19</xdr:row>
      <xdr:rowOff>106506</xdr:rowOff>
    </xdr:from>
    <xdr:to>
      <xdr:col>10</xdr:col>
      <xdr:colOff>501650</xdr:colOff>
      <xdr:row>31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249D03E-4A6F-428A-B22B-C96952C139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ightsoftware.com/sample-reports/?utm_source=insightsoftware.com&amp;utm_medium=spreadsheet&amp;utm_campaign=insightsoftware-template-return-on-equity.xlsx" TargetMode="External"/><Relationship Id="rId2" Type="http://schemas.openxmlformats.org/officeDocument/2006/relationships/hyperlink" Target="https://insightsoftware.com/solutions/business-dashboards/?utm_source=insightsoftware.com&amp;utm_medium=spreadsheet&amp;utm_campaign=insightsoftware-template-return-on-equity.xlsx" TargetMode="External"/><Relationship Id="rId1" Type="http://schemas.openxmlformats.org/officeDocument/2006/relationships/hyperlink" Target="https://insightsoftware.com/request-personalized-demo/?utm_source=insightsoftware.com&amp;utm_medium=spreadsheet&amp;utm_campaign=insightsoftware-template-return-on-equity.xls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insightsoftware.com/request-personalized-demo/?utm_source=insightsoftware.com&amp;utm_medium=spreadsheet&amp;utm_campaign=insightsoftware-template-current-rati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2D792-1650-480D-ADD7-8DF05346EBCB}">
  <dimension ref="A1:R60"/>
  <sheetViews>
    <sheetView topLeftCell="A8" zoomScale="160" zoomScaleNormal="160" workbookViewId="0">
      <selection activeCell="L10" sqref="L10"/>
    </sheetView>
  </sheetViews>
  <sheetFormatPr baseColWidth="10" defaultColWidth="0" defaultRowHeight="14.25" customHeight="1" zeroHeight="1" x14ac:dyDescent="0.2"/>
  <cols>
    <col min="1" max="1" width="2.5" customWidth="1"/>
    <col min="2" max="2" width="3" customWidth="1"/>
    <col min="3" max="18" width="9.1640625" customWidth="1"/>
    <col min="19" max="16384" width="9.1640625" hidden="1"/>
  </cols>
  <sheetData>
    <row r="1" spans="1:18" ht="21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 x14ac:dyDescent="0.2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x14ac:dyDescent="0.2">
      <c r="A3" s="1"/>
      <c r="B3" s="1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.75" customHeight="1" x14ac:dyDescent="0.2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1.75" customHeight="1" x14ac:dyDescent="0.2">
      <c r="A5" s="1"/>
      <c r="B5" s="2" t="s">
        <v>13</v>
      </c>
      <c r="C5" s="1" t="s">
        <v>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.75" customHeight="1" x14ac:dyDescent="0.2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.75" customHeight="1" x14ac:dyDescent="0.2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.75" customHeight="1" x14ac:dyDescent="0.2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 x14ac:dyDescent="0.2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.75" customHeight="1" x14ac:dyDescent="0.2">
      <c r="A10" s="1"/>
      <c r="B10" s="25" t="s">
        <v>29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1.75" customHeight="1" x14ac:dyDescent="0.2">
      <c r="A11" s="1"/>
      <c r="B11" s="26" t="s">
        <v>30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1.75" customHeight="1" x14ac:dyDescent="0.2">
      <c r="A12" s="1"/>
      <c r="B12" s="24" t="s">
        <v>31</v>
      </c>
      <c r="C12" s="1"/>
      <c r="D12" s="1"/>
      <c r="E12" s="1"/>
      <c r="G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.75" customHeight="1" x14ac:dyDescent="0.2">
      <c r="A13" s="1"/>
      <c r="B13" s="27" t="s">
        <v>26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1.75" customHeight="1" x14ac:dyDescent="0.2">
      <c r="A14" s="1"/>
      <c r="B14" s="27" t="s">
        <v>32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1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.75" customHeight="1" x14ac:dyDescent="0.2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 x14ac:dyDescent="0.2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x14ac:dyDescent="0.2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x14ac:dyDescent="0.2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 x14ac:dyDescent="0.2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 hidden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hidden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 hidden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 hidden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 hidden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 hidden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 hidden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 hidden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 hidden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 hidden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hidden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 hidden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 hidden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 hidden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 hidden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hidden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 hidden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 hidden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 hidden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 hidden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 hidden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 hidden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 hidden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 hidden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 hidden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 hidden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hidden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hidden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hidden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 hidden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 hidden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 hidden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 hidden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 hidden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 hidden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 hidden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 hidden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 hidden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25" hidden="1" customHeight="1" x14ac:dyDescent="0.2"/>
  </sheetData>
  <hyperlinks>
    <hyperlink ref="B12" r:id="rId1" display="Speak with insightsoftware about connecting this dashboard to your live ERP data. " xr:uid="{20FFA227-AE8B-462F-AB49-A15A36830570}"/>
    <hyperlink ref="B13" r:id="rId2" xr:uid="{F8989650-938A-4A8B-83F9-7C0684663280}"/>
    <hyperlink ref="B14" r:id="rId3" display="View More Sample Reports &amp; Dashboards" xr:uid="{9F29FCD8-C1FC-479B-B058-48301B7251BB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05854-435E-4DE4-9962-AFF7BCE15C63}">
  <dimension ref="A1:AB123"/>
  <sheetViews>
    <sheetView tabSelected="1" zoomScaleNormal="100" workbookViewId="0">
      <selection activeCell="F3" sqref="F3"/>
    </sheetView>
  </sheetViews>
  <sheetFormatPr baseColWidth="10" defaultColWidth="0" defaultRowHeight="0" customHeight="1" zeroHeight="1" x14ac:dyDescent="0.2"/>
  <cols>
    <col min="1" max="1" width="2.1640625" customWidth="1"/>
    <col min="2" max="2" width="21.5" bestFit="1" customWidth="1"/>
    <col min="3" max="3" width="0.83203125" customWidth="1"/>
    <col min="4" max="6" width="8.5" bestFit="1" customWidth="1"/>
    <col min="7" max="7" width="9.83203125" bestFit="1" customWidth="1"/>
    <col min="8" max="11" width="8.5" bestFit="1" customWidth="1"/>
    <col min="12" max="12" width="9.83203125" bestFit="1" customWidth="1"/>
    <col min="13" max="13" width="8.5" bestFit="1" customWidth="1"/>
    <col min="14" max="14" width="10.33203125" bestFit="1" customWidth="1"/>
    <col min="15" max="15" width="8.5" bestFit="1" customWidth="1"/>
    <col min="16" max="16" width="3.1640625" customWidth="1"/>
    <col min="17" max="17" width="1.6640625" hidden="1" customWidth="1"/>
    <col min="18" max="21" width="10.83203125" hidden="1" customWidth="1"/>
    <col min="22" max="22" width="1.6640625" hidden="1" customWidth="1"/>
    <col min="23" max="25" width="10.83203125" hidden="1" customWidth="1"/>
    <col min="26" max="26" width="9.1640625" hidden="1" customWidth="1"/>
    <col min="27" max="27" width="1.6640625" hidden="1" customWidth="1"/>
    <col min="28" max="28" width="2.83203125" hidden="1" customWidth="1"/>
    <col min="29" max="29" width="0" hidden="1" customWidth="1"/>
  </cols>
  <sheetData>
    <row r="1" spans="1:16" ht="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x14ac:dyDescent="0.2">
      <c r="A3" s="1"/>
      <c r="B3" s="1"/>
      <c r="C3" s="1"/>
      <c r="D3" s="1"/>
      <c r="E3" s="1"/>
      <c r="F3" s="24" t="s">
        <v>33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6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 x14ac:dyDescent="0.2">
      <c r="A6" s="14"/>
      <c r="B6" s="14"/>
      <c r="C6" s="14"/>
      <c r="D6" s="15" t="s">
        <v>0</v>
      </c>
      <c r="E6" s="15" t="s">
        <v>1</v>
      </c>
      <c r="F6" s="15" t="s">
        <v>2</v>
      </c>
      <c r="G6" s="15" t="s">
        <v>3</v>
      </c>
      <c r="H6" s="15" t="s">
        <v>4</v>
      </c>
      <c r="I6" s="15" t="s">
        <v>5</v>
      </c>
      <c r="J6" s="15" t="s">
        <v>6</v>
      </c>
      <c r="K6" s="15" t="s">
        <v>7</v>
      </c>
      <c r="L6" s="15" t="s">
        <v>8</v>
      </c>
      <c r="M6" s="15" t="s">
        <v>9</v>
      </c>
      <c r="N6" s="15" t="s">
        <v>10</v>
      </c>
      <c r="O6" s="15" t="s">
        <v>11</v>
      </c>
      <c r="P6" s="15"/>
    </row>
    <row r="7" spans="1:16" ht="15" x14ac:dyDescent="0.2">
      <c r="A7" s="1"/>
      <c r="B7" s="1"/>
      <c r="C7" s="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 x14ac:dyDescent="0.2">
      <c r="A8" s="1"/>
      <c r="B8" s="1"/>
      <c r="C8" s="2"/>
      <c r="D8" s="21">
        <f>+D9-C9</f>
        <v>0.11259842519685037</v>
      </c>
      <c r="E8" s="21">
        <f>+E9-D9</f>
        <v>-0.19311790571633103</v>
      </c>
      <c r="F8" s="21">
        <f t="shared" ref="F8:O8" si="0">+F9-E9</f>
        <v>-0.35281385281385269</v>
      </c>
      <c r="G8" s="21">
        <f t="shared" si="0"/>
        <v>-0.17811704834605602</v>
      </c>
      <c r="H8" s="21">
        <f t="shared" si="0"/>
        <v>0.53501059110347315</v>
      </c>
      <c r="I8" s="21">
        <f t="shared" si="0"/>
        <v>-0.36701815334931753</v>
      </c>
      <c r="J8" s="21">
        <f t="shared" si="0"/>
        <v>-7.1176202416229684E-2</v>
      </c>
      <c r="K8" s="21">
        <f t="shared" si="0"/>
        <v>0.29904973075704766</v>
      </c>
      <c r="L8" s="21">
        <f t="shared" si="0"/>
        <v>-0.34449542473494565</v>
      </c>
      <c r="M8" s="21">
        <f t="shared" si="0"/>
        <v>0.43846600746633535</v>
      </c>
      <c r="N8" s="21">
        <f t="shared" si="0"/>
        <v>-0.30955499831580524</v>
      </c>
      <c r="O8" s="21">
        <f t="shared" si="0"/>
        <v>0.21293521293521289</v>
      </c>
      <c r="P8" s="16"/>
    </row>
    <row r="9" spans="1:16" ht="15" x14ac:dyDescent="0.2">
      <c r="A9" s="1"/>
      <c r="B9" s="10" t="s">
        <v>14</v>
      </c>
      <c r="C9" s="1">
        <v>1.6</v>
      </c>
      <c r="D9" s="4">
        <f t="shared" ref="D9:O9" si="1">+D18/D19</f>
        <v>1.7125984251968505</v>
      </c>
      <c r="E9" s="4">
        <f t="shared" si="1"/>
        <v>1.5194805194805194</v>
      </c>
      <c r="F9" s="4">
        <f t="shared" si="1"/>
        <v>1.1666666666666667</v>
      </c>
      <c r="G9" s="4">
        <f t="shared" si="1"/>
        <v>0.98854961832061072</v>
      </c>
      <c r="H9" s="4">
        <f t="shared" si="1"/>
        <v>1.5235602094240839</v>
      </c>
      <c r="I9" s="4">
        <f t="shared" si="1"/>
        <v>1.1565420560747663</v>
      </c>
      <c r="J9" s="4">
        <f t="shared" si="1"/>
        <v>1.0853658536585367</v>
      </c>
      <c r="K9" s="4">
        <f t="shared" si="1"/>
        <v>1.3844155844155843</v>
      </c>
      <c r="L9" s="4">
        <f t="shared" si="1"/>
        <v>1.0399201596806387</v>
      </c>
      <c r="M9" s="4">
        <f t="shared" si="1"/>
        <v>1.478386167146974</v>
      </c>
      <c r="N9" s="4">
        <f t="shared" si="1"/>
        <v>1.1688311688311688</v>
      </c>
      <c r="O9" s="4">
        <f t="shared" si="1"/>
        <v>1.3817663817663817</v>
      </c>
      <c r="P9" s="16"/>
    </row>
    <row r="10" spans="1:16" ht="15" x14ac:dyDescent="0.2">
      <c r="A10" s="1"/>
      <c r="B10" s="20" t="s">
        <v>22</v>
      </c>
      <c r="C10" s="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"/>
    </row>
    <row r="11" spans="1:16" ht="15" x14ac:dyDescent="0.2">
      <c r="A11" s="1"/>
      <c r="B11" s="10"/>
      <c r="C11" s="1"/>
      <c r="D11" s="21">
        <f>+D12-C12</f>
        <v>0.14015748031496056</v>
      </c>
      <c r="E11" s="21">
        <f>+E12-D12</f>
        <v>-0.26613150628898663</v>
      </c>
      <c r="F11" s="21">
        <f t="shared" ref="F11:G11" si="2">+F12-E12</f>
        <v>-0.17402597402597397</v>
      </c>
      <c r="G11" s="21">
        <f t="shared" si="2"/>
        <v>-0.17404580152671756</v>
      </c>
      <c r="H11" s="21">
        <f>+H12-G12</f>
        <v>0.37404580152671751</v>
      </c>
      <c r="I11" s="21">
        <f t="shared" ref="I11" si="3">+I12-H12</f>
        <v>-0.19392523364485981</v>
      </c>
      <c r="J11" s="21">
        <f t="shared" ref="J11" si="4">+J12-I12</f>
        <v>-4.9977205379530432E-2</v>
      </c>
      <c r="K11" s="21">
        <f t="shared" ref="K11:M11" si="5">+K12-J12</f>
        <v>0.17377256889452009</v>
      </c>
      <c r="L11" s="21">
        <f t="shared" si="5"/>
        <v>-0.2891515669958783</v>
      </c>
      <c r="M11" s="21">
        <f t="shared" si="5"/>
        <v>0.31893561580009999</v>
      </c>
      <c r="N11" s="21">
        <f t="shared" ref="N11" si="6">+N12-M12</f>
        <v>-0.16961088863106155</v>
      </c>
      <c r="O11" s="21">
        <f t="shared" ref="O11" si="7">+O12-N12</f>
        <v>0.12163762163762171</v>
      </c>
      <c r="P11" s="4"/>
    </row>
    <row r="12" spans="1:16" ht="15" x14ac:dyDescent="0.2">
      <c r="A12" s="1"/>
      <c r="B12" s="10" t="s">
        <v>19</v>
      </c>
      <c r="C12" s="1">
        <v>1.1000000000000001</v>
      </c>
      <c r="D12" s="7">
        <f t="shared" ref="D12:O12" si="8">+(D18-D16)/D19</f>
        <v>1.2401574803149606</v>
      </c>
      <c r="E12" s="7">
        <f t="shared" si="8"/>
        <v>0.97402597402597402</v>
      </c>
      <c r="F12" s="7">
        <f t="shared" si="8"/>
        <v>0.8</v>
      </c>
      <c r="G12" s="7">
        <f t="shared" si="8"/>
        <v>0.62595419847328249</v>
      </c>
      <c r="H12" s="7">
        <f t="shared" si="8"/>
        <v>1</v>
      </c>
      <c r="I12" s="7">
        <f t="shared" si="8"/>
        <v>0.80607476635514019</v>
      </c>
      <c r="J12" s="7">
        <f t="shared" si="8"/>
        <v>0.75609756097560976</v>
      </c>
      <c r="K12" s="7">
        <f t="shared" si="8"/>
        <v>0.92987012987012985</v>
      </c>
      <c r="L12" s="7">
        <f t="shared" si="8"/>
        <v>0.64071856287425155</v>
      </c>
      <c r="M12" s="7">
        <f t="shared" si="8"/>
        <v>0.95965417867435154</v>
      </c>
      <c r="N12" s="7">
        <f t="shared" si="8"/>
        <v>0.79004329004328999</v>
      </c>
      <c r="O12" s="7">
        <f t="shared" si="8"/>
        <v>0.9116809116809117</v>
      </c>
      <c r="P12" s="12"/>
    </row>
    <row r="13" spans="1:16" ht="15" x14ac:dyDescent="0.2">
      <c r="A13" s="1"/>
      <c r="B13" s="20" t="s">
        <v>23</v>
      </c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7"/>
    </row>
    <row r="14" spans="1:16" ht="15" x14ac:dyDescent="0.2">
      <c r="A14" s="1"/>
      <c r="B14" s="20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7"/>
    </row>
    <row r="15" spans="1:16" ht="15" x14ac:dyDescent="0.2">
      <c r="A15" s="1"/>
      <c r="B15" s="22" t="s">
        <v>15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2"/>
    </row>
    <row r="16" spans="1:16" ht="17" customHeight="1" x14ac:dyDescent="0.2">
      <c r="A16" s="1"/>
      <c r="B16" s="17" t="s">
        <v>17</v>
      </c>
      <c r="C16" s="11">
        <f>+D16-(0.15*D16)</f>
        <v>102</v>
      </c>
      <c r="D16" s="3">
        <v>120</v>
      </c>
      <c r="E16" s="3">
        <v>210</v>
      </c>
      <c r="F16" s="3">
        <v>165</v>
      </c>
      <c r="G16" s="3">
        <v>190</v>
      </c>
      <c r="H16" s="3">
        <v>200</v>
      </c>
      <c r="I16" s="3">
        <v>150</v>
      </c>
      <c r="J16" s="3">
        <v>162</v>
      </c>
      <c r="K16" s="3">
        <v>175</v>
      </c>
      <c r="L16" s="3">
        <v>200</v>
      </c>
      <c r="M16" s="3">
        <v>180</v>
      </c>
      <c r="N16" s="3">
        <v>175</v>
      </c>
      <c r="O16" s="3">
        <v>165</v>
      </c>
      <c r="P16" s="4"/>
    </row>
    <row r="17" spans="1:16" ht="15" x14ac:dyDescent="0.2">
      <c r="A17" s="1"/>
      <c r="B17" s="17" t="s">
        <v>16</v>
      </c>
      <c r="D17" s="3">
        <v>315</v>
      </c>
      <c r="E17" s="3">
        <v>375</v>
      </c>
      <c r="F17" s="3">
        <v>360</v>
      </c>
      <c r="G17" s="3">
        <v>328</v>
      </c>
      <c r="H17" s="3">
        <v>382</v>
      </c>
      <c r="I17" s="3">
        <v>345</v>
      </c>
      <c r="J17" s="3">
        <v>372</v>
      </c>
      <c r="K17" s="3">
        <v>358</v>
      </c>
      <c r="L17" s="3">
        <v>321</v>
      </c>
      <c r="M17" s="3">
        <v>333</v>
      </c>
      <c r="N17" s="3">
        <v>365</v>
      </c>
      <c r="O17" s="3">
        <v>320</v>
      </c>
      <c r="P17" s="6"/>
    </row>
    <row r="18" spans="1:16" ht="15" x14ac:dyDescent="0.2">
      <c r="A18" s="1"/>
      <c r="B18" s="10" t="s">
        <v>18</v>
      </c>
      <c r="C18" s="1"/>
      <c r="D18" s="5">
        <f>+D16+D17</f>
        <v>435</v>
      </c>
      <c r="E18" s="5">
        <f t="shared" ref="E18:O18" si="9">+E16+E17</f>
        <v>585</v>
      </c>
      <c r="F18" s="5">
        <f t="shared" si="9"/>
        <v>525</v>
      </c>
      <c r="G18" s="5">
        <f t="shared" si="9"/>
        <v>518</v>
      </c>
      <c r="H18" s="5">
        <f t="shared" si="9"/>
        <v>582</v>
      </c>
      <c r="I18" s="5">
        <f t="shared" si="9"/>
        <v>495</v>
      </c>
      <c r="J18" s="5">
        <f t="shared" si="9"/>
        <v>534</v>
      </c>
      <c r="K18" s="5">
        <f t="shared" si="9"/>
        <v>533</v>
      </c>
      <c r="L18" s="5">
        <f t="shared" si="9"/>
        <v>521</v>
      </c>
      <c r="M18" s="5">
        <f t="shared" si="9"/>
        <v>513</v>
      </c>
      <c r="N18" s="5">
        <f t="shared" si="9"/>
        <v>540</v>
      </c>
      <c r="O18" s="5">
        <f t="shared" si="9"/>
        <v>485</v>
      </c>
      <c r="P18" s="4"/>
    </row>
    <row r="19" spans="1:16" ht="15" x14ac:dyDescent="0.2">
      <c r="A19" s="1"/>
      <c r="B19" s="10" t="s">
        <v>21</v>
      </c>
      <c r="C19" s="1"/>
      <c r="D19" s="3">
        <v>254</v>
      </c>
      <c r="E19" s="3">
        <v>385</v>
      </c>
      <c r="F19" s="3">
        <v>450</v>
      </c>
      <c r="G19" s="3">
        <v>524</v>
      </c>
      <c r="H19" s="3">
        <v>382</v>
      </c>
      <c r="I19" s="3">
        <v>428</v>
      </c>
      <c r="J19" s="3">
        <v>492</v>
      </c>
      <c r="K19" s="3">
        <v>385</v>
      </c>
      <c r="L19" s="3">
        <v>501</v>
      </c>
      <c r="M19" s="3">
        <v>347</v>
      </c>
      <c r="N19" s="3">
        <v>462</v>
      </c>
      <c r="O19" s="3">
        <v>351</v>
      </c>
      <c r="P19" s="1"/>
    </row>
    <row r="20" spans="1:16" ht="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8"/>
    </row>
    <row r="21" spans="1:16" ht="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8" t="s">
        <v>25</v>
      </c>
      <c r="M22" s="28"/>
      <c r="N22" s="28"/>
      <c r="O22" s="1"/>
      <c r="P22" s="1"/>
    </row>
    <row r="23" spans="1:16" ht="14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0" t="s">
        <v>24</v>
      </c>
      <c r="M23" s="29">
        <f>O9-$C$9</f>
        <v>-0.21823361823361842</v>
      </c>
      <c r="N23" s="29">
        <f>+M23</f>
        <v>-0.21823361823361842</v>
      </c>
      <c r="O23" s="1"/>
      <c r="P23" s="3"/>
    </row>
    <row r="24" spans="1:16" ht="14.5" customHeight="1" x14ac:dyDescent="0.2">
      <c r="A24" s="1"/>
      <c r="B24" s="2"/>
      <c r="C24" s="1"/>
      <c r="D24" s="3"/>
      <c r="E24" s="3"/>
      <c r="F24" s="3"/>
      <c r="G24" s="3"/>
      <c r="H24" s="3"/>
      <c r="I24" s="3"/>
      <c r="J24" s="3"/>
      <c r="K24" s="3"/>
      <c r="L24" s="30"/>
      <c r="M24" s="29"/>
      <c r="N24" s="29"/>
      <c r="O24" s="3"/>
      <c r="P24" s="5"/>
    </row>
    <row r="25" spans="1:16" ht="15" x14ac:dyDescent="0.2">
      <c r="A25" s="1"/>
      <c r="B25" s="2"/>
      <c r="C25" s="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3"/>
    </row>
    <row r="26" spans="1:16" ht="14.25" customHeight="1" x14ac:dyDescent="0.2">
      <c r="A26" s="1"/>
      <c r="B26" s="17"/>
      <c r="C26" s="1"/>
      <c r="D26" s="3"/>
      <c r="E26" s="3"/>
      <c r="F26" s="3"/>
      <c r="G26" s="3"/>
      <c r="H26" s="3"/>
      <c r="I26" s="3"/>
      <c r="J26" s="3"/>
      <c r="K26" s="3"/>
      <c r="L26" s="30" t="s">
        <v>24</v>
      </c>
      <c r="M26" s="29">
        <f>O12-$C$12</f>
        <v>-0.18831908831908839</v>
      </c>
      <c r="N26" s="29">
        <f>+M26</f>
        <v>-0.18831908831908839</v>
      </c>
      <c r="O26" s="3"/>
      <c r="P26" s="3"/>
    </row>
    <row r="27" spans="1:16" ht="14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0"/>
      <c r="M27" s="29"/>
      <c r="N27" s="29"/>
      <c r="O27" s="1"/>
      <c r="P27" s="13"/>
    </row>
    <row r="28" spans="1:16" ht="15" customHeight="1" x14ac:dyDescent="0.2">
      <c r="A28" s="1"/>
      <c r="B28" s="1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5"/>
    </row>
    <row r="29" spans="1:16" ht="15" customHeight="1" x14ac:dyDescent="0.2">
      <c r="A29" s="1"/>
      <c r="B29" s="2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5"/>
    </row>
    <row r="30" spans="1:16" ht="15" customHeight="1" x14ac:dyDescent="0.2">
      <c r="A30" s="1"/>
      <c r="B30" s="2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5"/>
    </row>
    <row r="31" spans="1:16" ht="15" x14ac:dyDescent="0.2">
      <c r="A31" s="1"/>
      <c r="B31" s="2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 hidden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 hidden="1" x14ac:dyDescent="0.2">
      <c r="A34" s="1"/>
      <c r="B34" s="1"/>
      <c r="C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 hidden="1" x14ac:dyDescent="0.2">
      <c r="A35" s="1"/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 hidden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 hidden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 hidden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 hidden="1" x14ac:dyDescent="0.2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  <c r="N39" s="1"/>
      <c r="O39" s="1"/>
      <c r="P39" s="1"/>
    </row>
    <row r="40" spans="1:16" ht="15" hidden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 hidden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 hidden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 hidden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 hidden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hidden="1" x14ac:dyDescent="0.2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 hidden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 hidden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 hidden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hidden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hidden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hidden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hidden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hidden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hidden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hidden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hidden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hidden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hidden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hidden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hidden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hidden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hidden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hidden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hidden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 hidden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 hidden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 hidden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hidden="1" x14ac:dyDescent="0.2"/>
    <row r="69" spans="1:16" ht="15" hidden="1" x14ac:dyDescent="0.2"/>
    <row r="70" spans="1:16" ht="15" hidden="1" x14ac:dyDescent="0.2"/>
    <row r="71" spans="1:16" ht="15" hidden="1" x14ac:dyDescent="0.2"/>
    <row r="72" spans="1:16" ht="15" hidden="1" x14ac:dyDescent="0.2"/>
    <row r="73" spans="1:16" ht="15" hidden="1" x14ac:dyDescent="0.2"/>
    <row r="74" spans="1:16" ht="15" hidden="1" x14ac:dyDescent="0.2"/>
    <row r="75" spans="1:16" ht="14.25" hidden="1" customHeight="1" x14ac:dyDescent="0.2"/>
    <row r="76" spans="1:16" ht="14.25" hidden="1" customHeight="1" x14ac:dyDescent="0.2"/>
    <row r="77" spans="1:16" ht="14.25" hidden="1" customHeight="1" x14ac:dyDescent="0.2"/>
    <row r="78" spans="1:16" ht="14.25" hidden="1" customHeight="1" x14ac:dyDescent="0.2"/>
    <row r="79" spans="1:16" ht="14.25" hidden="1" customHeight="1" x14ac:dyDescent="0.2"/>
    <row r="80" spans="1:16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0" hidden="1" customHeight="1" x14ac:dyDescent="0.2"/>
    <row r="113" ht="0" hidden="1" customHeight="1" x14ac:dyDescent="0.2"/>
    <row r="114" ht="0" hidden="1" customHeight="1" x14ac:dyDescent="0.2"/>
    <row r="115" ht="0" hidden="1" customHeight="1" x14ac:dyDescent="0.2"/>
    <row r="116" ht="0" hidden="1" customHeight="1" x14ac:dyDescent="0.2"/>
    <row r="117" ht="0" hidden="1" customHeight="1" x14ac:dyDescent="0.2"/>
    <row r="118" ht="0" hidden="1" customHeight="1" x14ac:dyDescent="0.2"/>
    <row r="119" ht="0" hidden="1" customHeight="1" x14ac:dyDescent="0.2"/>
    <row r="120" ht="0" hidden="1" customHeight="1" x14ac:dyDescent="0.2"/>
    <row r="121" ht="0" hidden="1" customHeight="1" x14ac:dyDescent="0.2"/>
    <row r="122" ht="0" hidden="1" customHeight="1" x14ac:dyDescent="0.2"/>
    <row r="123" ht="0" hidden="1" customHeight="1" x14ac:dyDescent="0.2"/>
  </sheetData>
  <mergeCells count="7">
    <mergeCell ref="L22:N22"/>
    <mergeCell ref="N23:N24"/>
    <mergeCell ref="M23:M24"/>
    <mergeCell ref="L23:L24"/>
    <mergeCell ref="L26:L27"/>
    <mergeCell ref="M26:M27"/>
    <mergeCell ref="N26:N27"/>
  </mergeCells>
  <hyperlinks>
    <hyperlink ref="F3" r:id="rId1" xr:uid="{84F4F039-35FA-4666-B52E-504F72AF9325}"/>
  </hyperlinks>
  <pageMargins left="0.7" right="0.7" top="0.75" bottom="0.75" header="0.3" footer="0.3"/>
  <pageSetup orientation="portrait" horizontalDpi="429496729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00000000-000E-0000-0100-00000300000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E8:O8</xm:sqref>
        </x14:conditionalFormatting>
        <x14:conditionalFormatting xmlns:xm="http://schemas.microsoft.com/office/excel/2006/main">
          <x14:cfRule type="iconSet" priority="7" id="{6165192D-F32D-46D9-B5CE-BCC5F50772FC}">
            <x14:iconSet iconSet="3Arrows" showValue="0" custom="1">
              <x14:cfvo type="percent">
                <xm:f>0</xm:f>
              </x14:cfvo>
              <x14:cfvo type="percent">
                <xm:f>FALSE</xm:f>
              </x14:cfvo>
              <x14:cfvo type="formula">
                <xm:f>TRUE</xm:f>
              </x14:cfvo>
              <x14:cfIcon iconSet="3Arrows" iconId="0"/>
              <x14:cfIcon iconSet="3Arrows" iconId="0"/>
              <x14:cfIcon iconSet="3Arrows" iconId="2"/>
            </x14:iconSet>
          </x14:cfRule>
          <xm:sqref>E7</xm:sqref>
        </x14:conditionalFormatting>
        <x14:conditionalFormatting xmlns:xm="http://schemas.microsoft.com/office/excel/2006/main">
          <x14:cfRule type="iconSet" priority="6" id="{1D0CEEBF-6087-4C4A-8993-02C7A0DFFC02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E11:O11</xm:sqref>
        </x14:conditionalFormatting>
        <x14:conditionalFormatting xmlns:xm="http://schemas.microsoft.com/office/excel/2006/main">
          <x14:cfRule type="iconSet" priority="5" id="{23D65B21-FAA6-4405-B3B5-E5B454658D1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4" id="{01DB84EE-2403-48ED-8C95-3919B2D6E56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2" id="{484A7DE5-58DE-4E3F-9CBE-25B7AA6CE55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N23:N24</xm:sqref>
        </x14:conditionalFormatting>
        <x14:conditionalFormatting xmlns:xm="http://schemas.microsoft.com/office/excel/2006/main">
          <x14:cfRule type="iconSet" priority="1" id="{E4D40411-34C5-43B6-BA64-4DE5CBC79CB9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N26:N27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 Segoria</dc:creator>
  <cp:lastModifiedBy>Wendy Grieco</cp:lastModifiedBy>
  <dcterms:created xsi:type="dcterms:W3CDTF">2019-09-02T15:01:19Z</dcterms:created>
  <dcterms:modified xsi:type="dcterms:W3CDTF">2019-12-05T15:34:09Z</dcterms:modified>
</cp:coreProperties>
</file>