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ghtsw.sharepoint.com/marketing/Campaign Team/Content/Blog Drafts/"/>
    </mc:Choice>
  </mc:AlternateContent>
  <xr:revisionPtr revIDLastSave="0" documentId="8_{D31F4B46-4274-46D1-B296-D67F7EDDBE3F}" xr6:coauthVersionLast="45" xr6:coauthVersionMax="45" xr10:uidLastSave="{00000000-0000-0000-0000-000000000000}"/>
  <bookViews>
    <workbookView xWindow="-120" yWindow="-120" windowWidth="29040" windowHeight="15840" xr2:uid="{529A36BD-341E-4307-8FAA-1F8C4E19B92A}"/>
  </bookViews>
  <sheets>
    <sheet name="Instructions" sheetId="3" r:id="rId1"/>
    <sheet name="Dashboar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P12" i="1"/>
  <c r="Q12" i="1"/>
  <c r="D12" i="1"/>
  <c r="E25" i="1"/>
  <c r="E26" i="1"/>
  <c r="F25" i="1"/>
  <c r="F26" i="1"/>
  <c r="G25" i="1"/>
  <c r="G26" i="1"/>
  <c r="H25" i="1"/>
  <c r="H26" i="1"/>
  <c r="I25" i="1"/>
  <c r="I26" i="1"/>
  <c r="J25" i="1"/>
  <c r="J26" i="1"/>
  <c r="K25" i="1"/>
  <c r="K26" i="1"/>
  <c r="L25" i="1"/>
  <c r="L26" i="1"/>
  <c r="N25" i="1"/>
  <c r="N26" i="1"/>
  <c r="O25" i="1"/>
  <c r="O26" i="1"/>
  <c r="P25" i="1"/>
  <c r="P26" i="1"/>
  <c r="Q25" i="1"/>
  <c r="Q26" i="1"/>
  <c r="D25" i="1"/>
  <c r="D26" i="1"/>
  <c r="M25" i="1"/>
  <c r="M26" i="1"/>
  <c r="O36" i="1"/>
  <c r="O33" i="1"/>
  <c r="E21" i="1"/>
  <c r="E22" i="1"/>
  <c r="F21" i="1"/>
  <c r="F22" i="1"/>
  <c r="G21" i="1"/>
  <c r="G22" i="1"/>
  <c r="H21" i="1"/>
  <c r="H22" i="1"/>
  <c r="I21" i="1"/>
  <c r="I22" i="1"/>
  <c r="J21" i="1"/>
  <c r="J22" i="1"/>
  <c r="K21" i="1"/>
  <c r="K22" i="1"/>
  <c r="L21" i="1"/>
  <c r="L22" i="1"/>
  <c r="M21" i="1"/>
  <c r="M22" i="1"/>
  <c r="N21" i="1"/>
  <c r="N22" i="1"/>
  <c r="O21" i="1"/>
  <c r="O22" i="1"/>
  <c r="P21" i="1"/>
  <c r="P22" i="1"/>
  <c r="Q21" i="1"/>
  <c r="Q22" i="1"/>
  <c r="D21" i="1"/>
  <c r="D22" i="1"/>
  <c r="E17" i="1"/>
  <c r="E18" i="1"/>
  <c r="F17" i="1"/>
  <c r="F18" i="1"/>
  <c r="G17" i="1"/>
  <c r="G18" i="1"/>
  <c r="H17" i="1"/>
  <c r="H18" i="1"/>
  <c r="I17" i="1"/>
  <c r="I18" i="1"/>
  <c r="J17" i="1"/>
  <c r="J18" i="1"/>
  <c r="K17" i="1"/>
  <c r="K18" i="1"/>
  <c r="L17" i="1"/>
  <c r="L18" i="1"/>
  <c r="M17" i="1"/>
  <c r="M18" i="1"/>
  <c r="N17" i="1"/>
  <c r="N18" i="1"/>
  <c r="O17" i="1"/>
  <c r="O18" i="1"/>
  <c r="P17" i="1"/>
  <c r="P18" i="1"/>
  <c r="Q17" i="1"/>
  <c r="Q18" i="1"/>
  <c r="D17" i="1"/>
  <c r="D18" i="1"/>
  <c r="P14" i="1"/>
  <c r="Q14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4" i="1"/>
  <c r="F14" i="1"/>
  <c r="G14" i="1"/>
  <c r="H14" i="1"/>
  <c r="I14" i="1"/>
  <c r="J14" i="1"/>
  <c r="K14" i="1"/>
  <c r="L14" i="1"/>
  <c r="M14" i="1"/>
  <c r="N14" i="1"/>
  <c r="O14" i="1"/>
  <c r="D14" i="1"/>
  <c r="D10" i="1"/>
</calcChain>
</file>

<file path=xl/sharedStrings.xml><?xml version="1.0" encoding="utf-8"?>
<sst xmlns="http://schemas.openxmlformats.org/spreadsheetml/2006/main" count="47" uniqueCount="46">
  <si>
    <t># of Units Produced</t>
  </si>
  <si>
    <t>Time (Hours)</t>
  </si>
  <si>
    <t>Throughput</t>
  </si>
  <si>
    <t>Cost of Goods Sold</t>
  </si>
  <si>
    <t>Average Inventory</t>
  </si>
  <si>
    <t>Inventory Turns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</si>
  <si>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</si>
  <si>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</si>
  <si>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</si>
  <si>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</si>
  <si>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</si>
  <si>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</si>
  <si>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</si>
  <si>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</si>
  <si>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</si>
  <si>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</si>
  <si>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</si>
  <si>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</si>
  <si>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</si>
  <si>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</si>
  <si>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Units Produced</t>
  </si>
  <si>
    <t>Projected Customer Demand</t>
  </si>
  <si>
    <t>Raw Materials Per Unit</t>
  </si>
  <si>
    <t>Production Target</t>
  </si>
  <si>
    <t>Production Attainment</t>
  </si>
  <si>
    <t>Scrap Rate</t>
  </si>
  <si>
    <t>Scrapped Units</t>
  </si>
  <si>
    <t>Units Prodced</t>
  </si>
  <si>
    <t>Manufacturing KPIs</t>
  </si>
  <si>
    <t>The steps to using this are simple:</t>
  </si>
  <si>
    <t>-</t>
  </si>
  <si>
    <t>This dashboard represents key metrics for a manufacturing company's production.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</si>
  <si>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Changing these will affect all metrics on the bottom of the dashboard.</t>
    </r>
  </si>
  <si>
    <t>Save time with financial dashboards that refresh automatically -- Book your free demo.</t>
  </si>
  <si>
    <t>Did you know?</t>
  </si>
  <si>
    <t>This dashboard can be connected directly to your ERP and other data sources.</t>
  </si>
  <si>
    <t>https://insightsoftware.com/solutions/manufacturing/</t>
  </si>
  <si>
    <t>Learn about insightsoftware:</t>
  </si>
  <si>
    <t>https://insightsoftware.com/</t>
  </si>
  <si>
    <t>https://insightsoftware.com/solutions/business-dashboards/</t>
  </si>
  <si>
    <t>https://insightsoftware.com/data-sources/</t>
  </si>
  <si>
    <t>Dashboard Template courtesy of https://insightsoftware.com</t>
  </si>
  <si>
    <t>Get a Demo Today &gt;</t>
  </si>
  <si>
    <t xml:space="preserve">Drag and drop the data you want from your financial system with ease. </t>
  </si>
  <si>
    <t>Schedule your dashboards to automatically refresh and distribute to staff.</t>
  </si>
  <si>
    <t>Govern your data and reports to prevent mistakes and maintain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</si>
</sst>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0.0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theme="7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7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right"/>
    </xf>
    <xf numFmtId="37" fontId="4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66" fontId="4" fillId="2" borderId="0" xfId="2" applyNumberFormat="1" applyFont="1" applyFill="1" applyAlignment="1">
      <alignment horizontal="center" vertical="center"/>
    </xf>
    <xf numFmtId="167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37" fontId="5" fillId="2" borderId="0" xfId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8" fontId="0" fillId="2" borderId="0" xfId="3" applyNumberFormat="1" applyFont="1" applyFill="1" applyAlignment="1">
      <alignment horizontal="center"/>
    </xf>
    <xf numFmtId="0" fontId="6" fillId="2" borderId="0" xfId="0" applyFont="1" applyFill="1" applyAlignment="1">
      <alignment horizontal="left" indent="1"/>
    </xf>
    <xf numFmtId="0" fontId="10" fillId="2" borderId="0" xfId="0" applyFont="1" applyFill="1"/>
    <xf numFmtId="0" fontId="9" fillId="2" borderId="0" xfId="4" applyFill="1"/>
    <xf numFmtId="0" fontId="9" fillId="2" borderId="0" xfId="4" applyFill="1" applyAlignment="1">
      <alignment horizontal="right"/>
    </xf>
    <xf numFmtId="0" fontId="9" fillId="0" borderId="0" xfId="4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left"/>
    </xf>
    <xf numFmtId="0" fontId="0" fillId="3" borderId="0" xfId="0" quotePrefix="1" applyFont="1" applyFill="1" applyAlignment="1">
      <alignment horizontal="left"/>
    </xf>
    <xf numFmtId="0" fontId="9" fillId="3" borderId="0" xfId="4" applyFill="1" applyAlignment="1">
      <alignment vertic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top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Dashboard!$C$10</c:f>
              <c:strCache>
                <c:ptCount val="1"/>
                <c:pt idx="0">
                  <c:v>Throughput</c:v>
                </c:pt>
              </c:strCache>
            </c:strRef>
          </c:tx>
          <c:spPr>
            <a:ln w="28575" cap="flat" cmpd="sng" algn="ctr">
              <a:solidFill>
                <a:schemeClr val="accent5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Dashboard!$D$7:$Q$7</c:f>
              <c:strCache>
                <c:ptCount val="14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</c:strCache>
            </c:strRef>
          </c:cat>
          <c:val>
            <c:numRef>
              <c:f>Dashboard!$D$10:$Q$10</c:f>
              <c:numCache>
                <c:formatCode>0.0</c:formatCode>
                <c:ptCount val="14"/>
                <c:pt idx="0">
                  <c:v>29.166666666666668</c:v>
                </c:pt>
                <c:pt idx="1">
                  <c:v>37.5</c:v>
                </c:pt>
                <c:pt idx="2">
                  <c:v>41.666666666666664</c:v>
                </c:pt>
                <c:pt idx="3">
                  <c:v>25</c:v>
                </c:pt>
                <c:pt idx="4">
                  <c:v>33.333333333333336</c:v>
                </c:pt>
                <c:pt idx="5">
                  <c:v>50</c:v>
                </c:pt>
                <c:pt idx="6">
                  <c:v>45.833333333333336</c:v>
                </c:pt>
                <c:pt idx="7">
                  <c:v>37.5</c:v>
                </c:pt>
                <c:pt idx="8">
                  <c:v>50</c:v>
                </c:pt>
                <c:pt idx="9">
                  <c:v>29.166666666666668</c:v>
                </c:pt>
                <c:pt idx="10">
                  <c:v>33.333333333333336</c:v>
                </c:pt>
                <c:pt idx="11">
                  <c:v>37.5</c:v>
                </c:pt>
                <c:pt idx="12">
                  <c:v>41.666666666666664</c:v>
                </c:pt>
                <c:pt idx="13">
                  <c:v>45.833333333333336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EA1-443E-A6A9-15E112D54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186312"/>
        <c:axId val="11491879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Dashboard!$C$8</c15:sqref>
                        </c15:formulaRef>
                      </c:ext>
                    </c:extLst>
                    <c:strCache>
                      <c:ptCount val="1"/>
                      <c:pt idx="0">
                        <c:v># of Units Produced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Dashboard!$D$8:$Q$8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EA1-443E-A6A9-15E112D5496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Dashboard!$C$9</c15:sqref>
                        </c15:formulaRef>
                      </c:ext>
                    </c:extLst>
                    <c:strCache>
                      <c:ptCount val="1"/>
                      <c:pt idx="0">
                        <c:v>Time (Hours)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Dashboard!$D$9:$Q$9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24</c:v>
                      </c:pt>
                      <c:pt idx="1">
                        <c:v>24</c:v>
                      </c:pt>
                      <c:pt idx="2">
                        <c:v>24</c:v>
                      </c:pt>
                      <c:pt idx="3">
                        <c:v>24</c:v>
                      </c:pt>
                      <c:pt idx="4">
                        <c:v>24</c:v>
                      </c:pt>
                      <c:pt idx="5">
                        <c:v>24</c:v>
                      </c:pt>
                      <c:pt idx="6">
                        <c:v>24</c:v>
                      </c:pt>
                      <c:pt idx="7">
                        <c:v>24</c:v>
                      </c:pt>
                      <c:pt idx="8">
                        <c:v>24</c:v>
                      </c:pt>
                      <c:pt idx="9">
                        <c:v>24</c:v>
                      </c:pt>
                      <c:pt idx="10">
                        <c:v>24</c:v>
                      </c:pt>
                      <c:pt idx="11">
                        <c:v>24</c:v>
                      </c:pt>
                      <c:pt idx="12">
                        <c:v>24</c:v>
                      </c:pt>
                      <c:pt idx="13">
                        <c:v>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EA1-443E-A6A9-15E112D5496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Dashboard!$D$11:$Q$11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EA1-443E-A6A9-15E112D5496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</c15:sqref>
                        </c15:formulaRef>
                      </c:ext>
                    </c:extLst>
                    <c:strCache>
                      <c:ptCount val="1"/>
                      <c:pt idx="0">
                        <c:v>Cost of Goods Sold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Dashboard!$D$12:$Q$12</c15:sqref>
                        </c15:formulaRef>
                      </c:ext>
                    </c:extLst>
                    <c:numCache>
                      <c:formatCode>"$"#,##0</c:formatCode>
                      <c:ptCount val="14"/>
                      <c:pt idx="0">
                        <c:v>10500</c:v>
                      </c:pt>
                      <c:pt idx="1">
                        <c:v>13500</c:v>
                      </c:pt>
                      <c:pt idx="2">
                        <c:v>15000</c:v>
                      </c:pt>
                      <c:pt idx="3">
                        <c:v>9000</c:v>
                      </c:pt>
                      <c:pt idx="4">
                        <c:v>12000</c:v>
                      </c:pt>
                      <c:pt idx="5">
                        <c:v>18000</c:v>
                      </c:pt>
                      <c:pt idx="6">
                        <c:v>16500</c:v>
                      </c:pt>
                      <c:pt idx="7">
                        <c:v>13500</c:v>
                      </c:pt>
                      <c:pt idx="8">
                        <c:v>18000</c:v>
                      </c:pt>
                      <c:pt idx="9">
                        <c:v>10500</c:v>
                      </c:pt>
                      <c:pt idx="10">
                        <c:v>12000</c:v>
                      </c:pt>
                      <c:pt idx="11">
                        <c:v>13500</c:v>
                      </c:pt>
                      <c:pt idx="12">
                        <c:v>15000</c:v>
                      </c:pt>
                      <c:pt idx="13">
                        <c:v>16500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EA1-443E-A6A9-15E112D5496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</c15:sqref>
                        </c15:formulaRef>
                      </c:ext>
                    </c:extLst>
                    <c:strCache>
                      <c:ptCount val="1"/>
                      <c:pt idx="0">
                        <c:v>Average Inventory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Dashboard!$D$13:$Q$13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600</c:v>
                      </c:pt>
                      <c:pt idx="1">
                        <c:v>600</c:v>
                      </c:pt>
                      <c:pt idx="2">
                        <c:v>600</c:v>
                      </c:pt>
                      <c:pt idx="3">
                        <c:v>600</c:v>
                      </c:pt>
                      <c:pt idx="4">
                        <c:v>600</c:v>
                      </c:pt>
                      <c:pt idx="5">
                        <c:v>600</c:v>
                      </c:pt>
                      <c:pt idx="6">
                        <c:v>600</c:v>
                      </c:pt>
                      <c:pt idx="7">
                        <c:v>600</c:v>
                      </c:pt>
                      <c:pt idx="8">
                        <c:v>600</c:v>
                      </c:pt>
                      <c:pt idx="9">
                        <c:v>600</c:v>
                      </c:pt>
                      <c:pt idx="10">
                        <c:v>600</c:v>
                      </c:pt>
                      <c:pt idx="11">
                        <c:v>600</c:v>
                      </c:pt>
                      <c:pt idx="12">
                        <c:v>600</c:v>
                      </c:pt>
                      <c:pt idx="13">
                        <c:v>600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EA1-443E-A6A9-15E112D5496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Dashboard!$C$14</c15:sqref>
                        </c15:formulaRef>
                      </c:ext>
                    </c:extLst>
                    <c:strCache>
                      <c:ptCount val="1"/>
                      <c:pt idx="0">
                        <c:v>Inventory Turns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Dashboard!$D$14:$Q$14</c15:sqref>
                        </c15:formulaRef>
                      </c:ext>
                    </c:extLst>
                    <c:numCache>
                      <c:formatCode>0.0</c:formatCode>
                      <c:ptCount val="14"/>
                      <c:pt idx="0">
                        <c:v>17.5</c:v>
                      </c:pt>
                      <c:pt idx="1">
                        <c:v>22.5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30</c:v>
                      </c:pt>
                      <c:pt idx="6">
                        <c:v>27.5</c:v>
                      </c:pt>
                      <c:pt idx="7">
                        <c:v>22.5</c:v>
                      </c:pt>
                      <c:pt idx="8">
                        <c:v>30</c:v>
                      </c:pt>
                      <c:pt idx="9">
                        <c:v>17.5</c:v>
                      </c:pt>
                      <c:pt idx="10">
                        <c:v>20</c:v>
                      </c:pt>
                      <c:pt idx="11">
                        <c:v>22.5</c:v>
                      </c:pt>
                      <c:pt idx="12">
                        <c:v>25</c:v>
                      </c:pt>
                      <c:pt idx="13">
                        <c:v>27.5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EA1-443E-A6A9-15E112D54965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Dashboard!$D$15:$Q$15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EA1-443E-A6A9-15E112D54965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Dashboard!$C$16</c15:sqref>
                        </c15:formulaRef>
                      </c:ext>
                    </c:extLst>
                    <c:strCache>
                      <c:ptCount val="1"/>
                      <c:pt idx="0">
                        <c:v>Raw Materials Per Unit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Dashboard!$D$16:$Q$16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14</c:v>
                      </c:pt>
                      <c:pt idx="1">
                        <c:v>14</c:v>
                      </c:pt>
                      <c:pt idx="2">
                        <c:v>14</c:v>
                      </c:pt>
                      <c:pt idx="3">
                        <c:v>14</c:v>
                      </c:pt>
                      <c:pt idx="4">
                        <c:v>14</c:v>
                      </c:pt>
                      <c:pt idx="5">
                        <c:v>14</c:v>
                      </c:pt>
                      <c:pt idx="6">
                        <c:v>14</c:v>
                      </c:pt>
                      <c:pt idx="7">
                        <c:v>14</c:v>
                      </c:pt>
                      <c:pt idx="8">
                        <c:v>14</c:v>
                      </c:pt>
                      <c:pt idx="9">
                        <c:v>14</c:v>
                      </c:pt>
                      <c:pt idx="10">
                        <c:v>14</c:v>
                      </c:pt>
                      <c:pt idx="11">
                        <c:v>14</c:v>
                      </c:pt>
                      <c:pt idx="12">
                        <c:v>14</c:v>
                      </c:pt>
                      <c:pt idx="13">
                        <c:v>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EA1-443E-A6A9-15E112D54965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</c15:sqref>
                        </c15:formulaRef>
                      </c:ext>
                    </c:extLst>
                    <c:strCache>
                      <c:ptCount val="1"/>
                      <c:pt idx="0">
                        <c:v>Units Produced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Dashboard!$D$17:$Q$17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EA1-443E-A6A9-15E112D54965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Dashboard!$C$18</c15:sqref>
                        </c15:formulaRef>
                      </c:ext>
                    </c:extLst>
                    <c:strCache>
                      <c:ptCount val="1"/>
                      <c:pt idx="0">
                        <c:v>Projected Customer Demand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Dashboard!$D$18:$Q$18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9800</c:v>
                      </c:pt>
                      <c:pt idx="1">
                        <c:v>12600</c:v>
                      </c:pt>
                      <c:pt idx="2">
                        <c:v>14000</c:v>
                      </c:pt>
                      <c:pt idx="3">
                        <c:v>8400</c:v>
                      </c:pt>
                      <c:pt idx="4">
                        <c:v>11200</c:v>
                      </c:pt>
                      <c:pt idx="5">
                        <c:v>16800</c:v>
                      </c:pt>
                      <c:pt idx="6">
                        <c:v>15400</c:v>
                      </c:pt>
                      <c:pt idx="7">
                        <c:v>12600</c:v>
                      </c:pt>
                      <c:pt idx="8">
                        <c:v>16800</c:v>
                      </c:pt>
                      <c:pt idx="9">
                        <c:v>9800</c:v>
                      </c:pt>
                      <c:pt idx="10">
                        <c:v>11200</c:v>
                      </c:pt>
                      <c:pt idx="11">
                        <c:v>12600</c:v>
                      </c:pt>
                      <c:pt idx="12">
                        <c:v>14000</c:v>
                      </c:pt>
                      <c:pt idx="13">
                        <c:v>15400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EA1-443E-A6A9-15E112D54965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Dashboard!$D$19:$Q$19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EA1-443E-A6A9-15E112D54965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Dashboard!$C$24</c15:sqref>
                        </c15:formulaRef>
                      </c:ext>
                    </c:extLst>
                    <c:strCache>
                      <c:ptCount val="1"/>
                      <c:pt idx="0">
                        <c:v>Production Target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Dashboard!$D$24:$Q$24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700</c:v>
                      </c:pt>
                      <c:pt idx="1">
                        <c:v>700</c:v>
                      </c:pt>
                      <c:pt idx="2">
                        <c:v>700</c:v>
                      </c:pt>
                      <c:pt idx="3">
                        <c:v>700</c:v>
                      </c:pt>
                      <c:pt idx="4">
                        <c:v>700</c:v>
                      </c:pt>
                      <c:pt idx="5">
                        <c:v>700</c:v>
                      </c:pt>
                      <c:pt idx="6">
                        <c:v>700</c:v>
                      </c:pt>
                      <c:pt idx="7">
                        <c:v>700</c:v>
                      </c:pt>
                      <c:pt idx="8">
                        <c:v>700</c:v>
                      </c:pt>
                      <c:pt idx="9">
                        <c:v>700</c:v>
                      </c:pt>
                      <c:pt idx="10">
                        <c:v>700</c:v>
                      </c:pt>
                      <c:pt idx="11">
                        <c:v>700</c:v>
                      </c:pt>
                      <c:pt idx="12">
                        <c:v>700</c:v>
                      </c:pt>
                      <c:pt idx="13">
                        <c:v>700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EA1-443E-A6A9-15E112D54965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Dashboard!$C$25</c15:sqref>
                        </c15:formulaRef>
                      </c:ext>
                    </c:extLst>
                    <c:strCache>
                      <c:ptCount val="1"/>
                      <c:pt idx="0">
                        <c:v>Units Produced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Dashboard!$D$25:$Q$25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EA1-443E-A6A9-15E112D54965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Dashboard!$C$26</c15:sqref>
                        </c15:formulaRef>
                      </c:ext>
                    </c:extLst>
                    <c:strCache>
                      <c:ptCount val="1"/>
                      <c:pt idx="0">
                        <c:v>Production Attainment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Dashboard!$D$26:$Q$26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EA1-443E-A6A9-15E112D54965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Dashboard!$D$27:$Q$27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EA1-443E-A6A9-15E112D54965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Dashboard!$C$20</c15:sqref>
                        </c15:formulaRef>
                      </c:ext>
                    </c:extLst>
                    <c:strCache>
                      <c:ptCount val="1"/>
                      <c:pt idx="0">
                        <c:v>Scrapped Units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Dashboard!$D$20:$Q$20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50</c:v>
                      </c:pt>
                      <c:pt idx="3">
                        <c:v>50</c:v>
                      </c:pt>
                      <c:pt idx="4">
                        <c:v>50</c:v>
                      </c:pt>
                      <c:pt idx="5">
                        <c:v>50</c:v>
                      </c:pt>
                      <c:pt idx="6">
                        <c:v>50</c:v>
                      </c:pt>
                      <c:pt idx="7">
                        <c:v>50</c:v>
                      </c:pt>
                      <c:pt idx="8">
                        <c:v>50</c:v>
                      </c:pt>
                      <c:pt idx="9">
                        <c:v>50</c:v>
                      </c:pt>
                      <c:pt idx="10">
                        <c:v>50</c:v>
                      </c:pt>
                      <c:pt idx="11">
                        <c:v>50</c:v>
                      </c:pt>
                      <c:pt idx="12">
                        <c:v>50</c:v>
                      </c:pt>
                      <c:pt idx="13">
                        <c:v>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3EA1-443E-A6A9-15E112D54965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Dashboard!$C$21</c15:sqref>
                        </c15:formulaRef>
                      </c:ext>
                    </c:extLst>
                    <c:strCache>
                      <c:ptCount val="1"/>
                      <c:pt idx="0">
                        <c:v>Units Prodced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Dashboard!$D$21:$Q$21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3EA1-443E-A6A9-15E112D54965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Dashboard!$C$22</c15:sqref>
                        </c15:formulaRef>
                      </c:ext>
                    </c:extLst>
                    <c:strCache>
                      <c:ptCount val="1"/>
                      <c:pt idx="0">
                        <c:v>Scrap Rate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Dashboard!$D$22:$Q$22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6.6666666666666666E-2</c:v>
                      </c:pt>
                      <c:pt idx="1">
                        <c:v>5.2631578947368418E-2</c:v>
                      </c:pt>
                      <c:pt idx="2">
                        <c:v>4.7619047619047616E-2</c:v>
                      </c:pt>
                      <c:pt idx="3">
                        <c:v>7.6923076923076927E-2</c:v>
                      </c:pt>
                      <c:pt idx="4">
                        <c:v>5.8823529411764705E-2</c:v>
                      </c:pt>
                      <c:pt idx="5">
                        <c:v>0.04</c:v>
                      </c:pt>
                      <c:pt idx="6">
                        <c:v>4.3478260869565216E-2</c:v>
                      </c:pt>
                      <c:pt idx="7">
                        <c:v>5.2631578947368418E-2</c:v>
                      </c:pt>
                      <c:pt idx="8">
                        <c:v>0.04</c:v>
                      </c:pt>
                      <c:pt idx="9">
                        <c:v>6.6666666666666666E-2</c:v>
                      </c:pt>
                      <c:pt idx="10">
                        <c:v>5.8823529411764705E-2</c:v>
                      </c:pt>
                      <c:pt idx="11">
                        <c:v>5.2631578947368418E-2</c:v>
                      </c:pt>
                      <c:pt idx="12">
                        <c:v>4.7619047619047616E-2</c:v>
                      </c:pt>
                      <c:pt idx="13">
                        <c:v>4.3478260869565216E-2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3EA1-443E-A6A9-15E112D54965}"/>
                  </c:ext>
                </c:extLst>
              </c15:ser>
            </c15:filteredLineSeries>
          </c:ext>
        </c:extLst>
      </c:lineChart>
      <c:catAx>
        <c:axId val="114918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187952"/>
        <c:crosses val="autoZero"/>
        <c:auto val="1"/>
        <c:lblAlgn val="ctr"/>
        <c:lblOffset val="100"/>
        <c:noMultiLvlLbl val="0"/>
      </c:catAx>
      <c:valAx>
        <c:axId val="11491879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186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6"/>
          <c:tx>
            <c:strRef>
              <c:f>Dashboard!$C$14</c:f>
              <c:strCache>
                <c:ptCount val="1"/>
                <c:pt idx="0">
                  <c:v>Inventory Turns</c:v>
                </c:pt>
              </c:strCache>
              <c:extLst xmlns:c15="http://schemas.microsoft.com/office/drawing/2012/chart"/>
            </c:strRef>
          </c:tx>
          <c:spPr>
            <a:ln w="28575" cap="flat" cmpd="sng" algn="ctr">
              <a:solidFill>
                <a:schemeClr val="accent6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Dashboard!$D$7:$Q$7</c:f>
              <c:strCache>
                <c:ptCount val="14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</c:strCache>
              <c:extLst xmlns:c15="http://schemas.microsoft.com/office/drawing/2012/chart"/>
            </c:strRef>
          </c:cat>
          <c:val>
            <c:numRef>
              <c:f>Dashboard!$D$14:$Q$14</c:f>
              <c:numCache>
                <c:formatCode>0.0</c:formatCode>
                <c:ptCount val="14"/>
                <c:pt idx="0">
                  <c:v>17.5</c:v>
                </c:pt>
                <c:pt idx="1">
                  <c:v>22.5</c:v>
                </c:pt>
                <c:pt idx="2">
                  <c:v>25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27.5</c:v>
                </c:pt>
                <c:pt idx="7">
                  <c:v>22.5</c:v>
                </c:pt>
                <c:pt idx="8">
                  <c:v>30</c:v>
                </c:pt>
                <c:pt idx="9">
                  <c:v>17.5</c:v>
                </c:pt>
                <c:pt idx="10">
                  <c:v>20</c:v>
                </c:pt>
                <c:pt idx="11">
                  <c:v>22.5</c:v>
                </c:pt>
                <c:pt idx="12">
                  <c:v>25</c:v>
                </c:pt>
                <c:pt idx="13">
                  <c:v>27.5</c:v>
                </c:pt>
              </c:numCache>
              <c:extLst xmlns:c15="http://schemas.microsoft.com/office/drawing/2012/chart"/>
            </c:numRef>
          </c:val>
          <c:smooth val="1"/>
          <c:extLst>
            <c:ext xmlns:c16="http://schemas.microsoft.com/office/drawing/2014/chart" uri="{C3380CC4-5D6E-409C-BE32-E72D297353CC}">
              <c16:uniqueId val="{00000006-9507-4EA9-BC06-15698658E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186312"/>
        <c:axId val="11491879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Dashboard!$C$8</c15:sqref>
                        </c15:formulaRef>
                      </c:ext>
                    </c:extLst>
                    <c:strCache>
                      <c:ptCount val="1"/>
                      <c:pt idx="0">
                        <c:v># of Units Produced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Dashboard!$D$8:$Q$8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9507-4EA9-BC06-15698658EE0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Dashboard!$C$9</c15:sqref>
                        </c15:formulaRef>
                      </c:ext>
                    </c:extLst>
                    <c:strCache>
                      <c:ptCount val="1"/>
                      <c:pt idx="0">
                        <c:v>Time (Hours)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Dashboard!$D$9:$Q$9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24</c:v>
                      </c:pt>
                      <c:pt idx="1">
                        <c:v>24</c:v>
                      </c:pt>
                      <c:pt idx="2">
                        <c:v>24</c:v>
                      </c:pt>
                      <c:pt idx="3">
                        <c:v>24</c:v>
                      </c:pt>
                      <c:pt idx="4">
                        <c:v>24</c:v>
                      </c:pt>
                      <c:pt idx="5">
                        <c:v>24</c:v>
                      </c:pt>
                      <c:pt idx="6">
                        <c:v>24</c:v>
                      </c:pt>
                      <c:pt idx="7">
                        <c:v>24</c:v>
                      </c:pt>
                      <c:pt idx="8">
                        <c:v>24</c:v>
                      </c:pt>
                      <c:pt idx="9">
                        <c:v>24</c:v>
                      </c:pt>
                      <c:pt idx="10">
                        <c:v>24</c:v>
                      </c:pt>
                      <c:pt idx="11">
                        <c:v>24</c:v>
                      </c:pt>
                      <c:pt idx="12">
                        <c:v>24</c:v>
                      </c:pt>
                      <c:pt idx="13">
                        <c:v>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07-4EA9-BC06-15698658EE0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Dashboard!$C$10</c15:sqref>
                        </c15:formulaRef>
                      </c:ext>
                    </c:extLst>
                    <c:strCache>
                      <c:ptCount val="1"/>
                      <c:pt idx="0">
                        <c:v>Throughput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Dashboard!$D$10:$Q$10</c15:sqref>
                        </c15:formulaRef>
                      </c:ext>
                    </c:extLst>
                    <c:numCache>
                      <c:formatCode>0.0</c:formatCode>
                      <c:ptCount val="14"/>
                      <c:pt idx="0">
                        <c:v>29.166666666666668</c:v>
                      </c:pt>
                      <c:pt idx="1">
                        <c:v>37.5</c:v>
                      </c:pt>
                      <c:pt idx="2">
                        <c:v>41.666666666666664</c:v>
                      </c:pt>
                      <c:pt idx="3">
                        <c:v>25</c:v>
                      </c:pt>
                      <c:pt idx="4">
                        <c:v>33.333333333333336</c:v>
                      </c:pt>
                      <c:pt idx="5">
                        <c:v>50</c:v>
                      </c:pt>
                      <c:pt idx="6">
                        <c:v>45.833333333333336</c:v>
                      </c:pt>
                      <c:pt idx="7">
                        <c:v>37.5</c:v>
                      </c:pt>
                      <c:pt idx="8">
                        <c:v>50</c:v>
                      </c:pt>
                      <c:pt idx="9">
                        <c:v>29.166666666666668</c:v>
                      </c:pt>
                      <c:pt idx="10">
                        <c:v>33.333333333333336</c:v>
                      </c:pt>
                      <c:pt idx="11">
                        <c:v>37.5</c:v>
                      </c:pt>
                      <c:pt idx="12">
                        <c:v>41.666666666666664</c:v>
                      </c:pt>
                      <c:pt idx="13">
                        <c:v>45.833333333333336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507-4EA9-BC06-15698658EE0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Dashboard!$D$11:$Q$11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07-4EA9-BC06-15698658EE0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</c15:sqref>
                        </c15:formulaRef>
                      </c:ext>
                    </c:extLst>
                    <c:strCache>
                      <c:ptCount val="1"/>
                      <c:pt idx="0">
                        <c:v>Cost of Goods Sold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Dashboard!$D$12:$Q$12</c15:sqref>
                        </c15:formulaRef>
                      </c:ext>
                    </c:extLst>
                    <c:numCache>
                      <c:formatCode>"$"#,##0</c:formatCode>
                      <c:ptCount val="14"/>
                      <c:pt idx="0">
                        <c:v>10500</c:v>
                      </c:pt>
                      <c:pt idx="1">
                        <c:v>13500</c:v>
                      </c:pt>
                      <c:pt idx="2">
                        <c:v>15000</c:v>
                      </c:pt>
                      <c:pt idx="3">
                        <c:v>9000</c:v>
                      </c:pt>
                      <c:pt idx="4">
                        <c:v>12000</c:v>
                      </c:pt>
                      <c:pt idx="5">
                        <c:v>18000</c:v>
                      </c:pt>
                      <c:pt idx="6">
                        <c:v>16500</c:v>
                      </c:pt>
                      <c:pt idx="7">
                        <c:v>13500</c:v>
                      </c:pt>
                      <c:pt idx="8">
                        <c:v>18000</c:v>
                      </c:pt>
                      <c:pt idx="9">
                        <c:v>10500</c:v>
                      </c:pt>
                      <c:pt idx="10">
                        <c:v>12000</c:v>
                      </c:pt>
                      <c:pt idx="11">
                        <c:v>13500</c:v>
                      </c:pt>
                      <c:pt idx="12">
                        <c:v>15000</c:v>
                      </c:pt>
                      <c:pt idx="13">
                        <c:v>16500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07-4EA9-BC06-15698658EE0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</c15:sqref>
                        </c15:formulaRef>
                      </c:ext>
                    </c:extLst>
                    <c:strCache>
                      <c:ptCount val="1"/>
                      <c:pt idx="0">
                        <c:v>Average Inventory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Dashboard!$D$13:$Q$13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600</c:v>
                      </c:pt>
                      <c:pt idx="1">
                        <c:v>600</c:v>
                      </c:pt>
                      <c:pt idx="2">
                        <c:v>600</c:v>
                      </c:pt>
                      <c:pt idx="3">
                        <c:v>600</c:v>
                      </c:pt>
                      <c:pt idx="4">
                        <c:v>600</c:v>
                      </c:pt>
                      <c:pt idx="5">
                        <c:v>600</c:v>
                      </c:pt>
                      <c:pt idx="6">
                        <c:v>600</c:v>
                      </c:pt>
                      <c:pt idx="7">
                        <c:v>600</c:v>
                      </c:pt>
                      <c:pt idx="8">
                        <c:v>600</c:v>
                      </c:pt>
                      <c:pt idx="9">
                        <c:v>600</c:v>
                      </c:pt>
                      <c:pt idx="10">
                        <c:v>600</c:v>
                      </c:pt>
                      <c:pt idx="11">
                        <c:v>600</c:v>
                      </c:pt>
                      <c:pt idx="12">
                        <c:v>600</c:v>
                      </c:pt>
                      <c:pt idx="13">
                        <c:v>600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07-4EA9-BC06-15698658EE0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Dashboard!$D$15:$Q$15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507-4EA9-BC06-15698658EE0E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Dashboard!$C$16</c15:sqref>
                        </c15:formulaRef>
                      </c:ext>
                    </c:extLst>
                    <c:strCache>
                      <c:ptCount val="1"/>
                      <c:pt idx="0">
                        <c:v>Raw Materials Per Unit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Dashboard!$D$16:$Q$16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14</c:v>
                      </c:pt>
                      <c:pt idx="1">
                        <c:v>14</c:v>
                      </c:pt>
                      <c:pt idx="2">
                        <c:v>14</c:v>
                      </c:pt>
                      <c:pt idx="3">
                        <c:v>14</c:v>
                      </c:pt>
                      <c:pt idx="4">
                        <c:v>14</c:v>
                      </c:pt>
                      <c:pt idx="5">
                        <c:v>14</c:v>
                      </c:pt>
                      <c:pt idx="6">
                        <c:v>14</c:v>
                      </c:pt>
                      <c:pt idx="7">
                        <c:v>14</c:v>
                      </c:pt>
                      <c:pt idx="8">
                        <c:v>14</c:v>
                      </c:pt>
                      <c:pt idx="9">
                        <c:v>14</c:v>
                      </c:pt>
                      <c:pt idx="10">
                        <c:v>14</c:v>
                      </c:pt>
                      <c:pt idx="11">
                        <c:v>14</c:v>
                      </c:pt>
                      <c:pt idx="12">
                        <c:v>14</c:v>
                      </c:pt>
                      <c:pt idx="13">
                        <c:v>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507-4EA9-BC06-15698658EE0E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</c15:sqref>
                        </c15:formulaRef>
                      </c:ext>
                    </c:extLst>
                    <c:strCache>
                      <c:ptCount val="1"/>
                      <c:pt idx="0">
                        <c:v>Units Produced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Dashboard!$D$17:$Q$17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507-4EA9-BC06-15698658EE0E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Dashboard!$C$18</c15:sqref>
                        </c15:formulaRef>
                      </c:ext>
                    </c:extLst>
                    <c:strCache>
                      <c:ptCount val="1"/>
                      <c:pt idx="0">
                        <c:v>Projected Customer Demand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Dashboard!$D$18:$Q$18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9800</c:v>
                      </c:pt>
                      <c:pt idx="1">
                        <c:v>12600</c:v>
                      </c:pt>
                      <c:pt idx="2">
                        <c:v>14000</c:v>
                      </c:pt>
                      <c:pt idx="3">
                        <c:v>8400</c:v>
                      </c:pt>
                      <c:pt idx="4">
                        <c:v>11200</c:v>
                      </c:pt>
                      <c:pt idx="5">
                        <c:v>16800</c:v>
                      </c:pt>
                      <c:pt idx="6">
                        <c:v>15400</c:v>
                      </c:pt>
                      <c:pt idx="7">
                        <c:v>12600</c:v>
                      </c:pt>
                      <c:pt idx="8">
                        <c:v>16800</c:v>
                      </c:pt>
                      <c:pt idx="9">
                        <c:v>9800</c:v>
                      </c:pt>
                      <c:pt idx="10">
                        <c:v>11200</c:v>
                      </c:pt>
                      <c:pt idx="11">
                        <c:v>12600</c:v>
                      </c:pt>
                      <c:pt idx="12">
                        <c:v>14000</c:v>
                      </c:pt>
                      <c:pt idx="13">
                        <c:v>15400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507-4EA9-BC06-15698658EE0E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Dashboard!$D$19:$Q$19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507-4EA9-BC06-15698658EE0E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Dashboard!$C$24</c15:sqref>
                        </c15:formulaRef>
                      </c:ext>
                    </c:extLst>
                    <c:strCache>
                      <c:ptCount val="1"/>
                      <c:pt idx="0">
                        <c:v>Production Target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Dashboard!$D$24:$Q$24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700</c:v>
                      </c:pt>
                      <c:pt idx="1">
                        <c:v>700</c:v>
                      </c:pt>
                      <c:pt idx="2">
                        <c:v>700</c:v>
                      </c:pt>
                      <c:pt idx="3">
                        <c:v>700</c:v>
                      </c:pt>
                      <c:pt idx="4">
                        <c:v>700</c:v>
                      </c:pt>
                      <c:pt idx="5">
                        <c:v>700</c:v>
                      </c:pt>
                      <c:pt idx="6">
                        <c:v>700</c:v>
                      </c:pt>
                      <c:pt idx="7">
                        <c:v>700</c:v>
                      </c:pt>
                      <c:pt idx="8">
                        <c:v>700</c:v>
                      </c:pt>
                      <c:pt idx="9">
                        <c:v>700</c:v>
                      </c:pt>
                      <c:pt idx="10">
                        <c:v>700</c:v>
                      </c:pt>
                      <c:pt idx="11">
                        <c:v>700</c:v>
                      </c:pt>
                      <c:pt idx="12">
                        <c:v>700</c:v>
                      </c:pt>
                      <c:pt idx="13">
                        <c:v>700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507-4EA9-BC06-15698658EE0E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Dashboard!$C$25</c15:sqref>
                        </c15:formulaRef>
                      </c:ext>
                    </c:extLst>
                    <c:strCache>
                      <c:ptCount val="1"/>
                      <c:pt idx="0">
                        <c:v>Units Produced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Dashboard!$D$25:$Q$25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507-4EA9-BC06-15698658EE0E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Dashboard!$C$26</c15:sqref>
                        </c15:formulaRef>
                      </c:ext>
                    </c:extLst>
                    <c:strCache>
                      <c:ptCount val="1"/>
                      <c:pt idx="0">
                        <c:v>Production Attainment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Dashboard!$D$26:$Q$26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507-4EA9-BC06-15698658EE0E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Dashboard!$D$27:$Q$27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507-4EA9-BC06-15698658EE0E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Dashboard!$C$20</c15:sqref>
                        </c15:formulaRef>
                      </c:ext>
                    </c:extLst>
                    <c:strCache>
                      <c:ptCount val="1"/>
                      <c:pt idx="0">
                        <c:v>Scrapped Units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Dashboard!$D$20:$Q$20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50</c:v>
                      </c:pt>
                      <c:pt idx="3">
                        <c:v>50</c:v>
                      </c:pt>
                      <c:pt idx="4">
                        <c:v>50</c:v>
                      </c:pt>
                      <c:pt idx="5">
                        <c:v>50</c:v>
                      </c:pt>
                      <c:pt idx="6">
                        <c:v>50</c:v>
                      </c:pt>
                      <c:pt idx="7">
                        <c:v>50</c:v>
                      </c:pt>
                      <c:pt idx="8">
                        <c:v>50</c:v>
                      </c:pt>
                      <c:pt idx="9">
                        <c:v>50</c:v>
                      </c:pt>
                      <c:pt idx="10">
                        <c:v>50</c:v>
                      </c:pt>
                      <c:pt idx="11">
                        <c:v>50</c:v>
                      </c:pt>
                      <c:pt idx="12">
                        <c:v>50</c:v>
                      </c:pt>
                      <c:pt idx="13">
                        <c:v>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507-4EA9-BC06-15698658EE0E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Dashboard!$C$21</c15:sqref>
                        </c15:formulaRef>
                      </c:ext>
                    </c:extLst>
                    <c:strCache>
                      <c:ptCount val="1"/>
                      <c:pt idx="0">
                        <c:v>Units Prodced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Dashboard!$D$21:$Q$21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507-4EA9-BC06-15698658EE0E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Dashboard!$C$22</c15:sqref>
                        </c15:formulaRef>
                      </c:ext>
                    </c:extLst>
                    <c:strCache>
                      <c:ptCount val="1"/>
                      <c:pt idx="0">
                        <c:v>Scrap Rate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Dashboard!$D$22:$Q$22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6.6666666666666666E-2</c:v>
                      </c:pt>
                      <c:pt idx="1">
                        <c:v>5.2631578947368418E-2</c:v>
                      </c:pt>
                      <c:pt idx="2">
                        <c:v>4.7619047619047616E-2</c:v>
                      </c:pt>
                      <c:pt idx="3">
                        <c:v>7.6923076923076927E-2</c:v>
                      </c:pt>
                      <c:pt idx="4">
                        <c:v>5.8823529411764705E-2</c:v>
                      </c:pt>
                      <c:pt idx="5">
                        <c:v>0.04</c:v>
                      </c:pt>
                      <c:pt idx="6">
                        <c:v>4.3478260869565216E-2</c:v>
                      </c:pt>
                      <c:pt idx="7">
                        <c:v>5.2631578947368418E-2</c:v>
                      </c:pt>
                      <c:pt idx="8">
                        <c:v>0.04</c:v>
                      </c:pt>
                      <c:pt idx="9">
                        <c:v>6.6666666666666666E-2</c:v>
                      </c:pt>
                      <c:pt idx="10">
                        <c:v>5.8823529411764705E-2</c:v>
                      </c:pt>
                      <c:pt idx="11">
                        <c:v>5.2631578947368418E-2</c:v>
                      </c:pt>
                      <c:pt idx="12">
                        <c:v>4.7619047619047616E-2</c:v>
                      </c:pt>
                      <c:pt idx="13">
                        <c:v>4.3478260869565216E-2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507-4EA9-BC06-15698658EE0E}"/>
                  </c:ext>
                </c:extLst>
              </c15:ser>
            </c15:filteredLineSeries>
          </c:ext>
        </c:extLst>
      </c:lineChart>
      <c:catAx>
        <c:axId val="114918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187952"/>
        <c:crosses val="autoZero"/>
        <c:auto val="1"/>
        <c:lblAlgn val="ctr"/>
        <c:lblOffset val="100"/>
        <c:noMultiLvlLbl val="0"/>
      </c:catAx>
      <c:valAx>
        <c:axId val="11491879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186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"/>
          <c:order val="10"/>
          <c:tx>
            <c:strRef>
              <c:f>Dashboard!$C$18</c:f>
              <c:strCache>
                <c:ptCount val="1"/>
                <c:pt idx="0">
                  <c:v>Projected Customer Demand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  <c:invertIfNegative val="0"/>
          <c:cat>
            <c:strRef>
              <c:f>Dashboard!$D$7:$Q$7</c:f>
              <c:strCache>
                <c:ptCount val="14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</c:strCache>
              <c:extLst xmlns:c15="http://schemas.microsoft.com/office/drawing/2012/chart"/>
            </c:strRef>
          </c:cat>
          <c:val>
            <c:numRef>
              <c:f>Dashboard!$D$18:$Q$18</c:f>
              <c:numCache>
                <c:formatCode>#,##0_);\(#,##0\)</c:formatCode>
                <c:ptCount val="14"/>
                <c:pt idx="0">
                  <c:v>9800</c:v>
                </c:pt>
                <c:pt idx="1">
                  <c:v>12600</c:v>
                </c:pt>
                <c:pt idx="2">
                  <c:v>14000</c:v>
                </c:pt>
                <c:pt idx="3">
                  <c:v>8400</c:v>
                </c:pt>
                <c:pt idx="4">
                  <c:v>11200</c:v>
                </c:pt>
                <c:pt idx="5">
                  <c:v>16800</c:v>
                </c:pt>
                <c:pt idx="6">
                  <c:v>15400</c:v>
                </c:pt>
                <c:pt idx="7">
                  <c:v>12600</c:v>
                </c:pt>
                <c:pt idx="8">
                  <c:v>16800</c:v>
                </c:pt>
                <c:pt idx="9">
                  <c:v>9800</c:v>
                </c:pt>
                <c:pt idx="10">
                  <c:v>11200</c:v>
                </c:pt>
                <c:pt idx="11">
                  <c:v>12600</c:v>
                </c:pt>
                <c:pt idx="12">
                  <c:v>14000</c:v>
                </c:pt>
                <c:pt idx="13">
                  <c:v>15400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A-2400-4616-8A02-8937BBEBB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9186312"/>
        <c:axId val="1149187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Dashboard!$C$8</c15:sqref>
                        </c15:formulaRef>
                      </c:ext>
                    </c:extLst>
                    <c:strCache>
                      <c:ptCount val="1"/>
                      <c:pt idx="0">
                        <c:v># of Units Produced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Dashboard!$D$8:$Q$8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400-4616-8A02-8937BBEBBDB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Dashboard!$C$9</c15:sqref>
                        </c15:formulaRef>
                      </c:ext>
                    </c:extLst>
                    <c:strCache>
                      <c:ptCount val="1"/>
                      <c:pt idx="0">
                        <c:v>Time (Hours)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Dashboard!$D$9:$Q$9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24</c:v>
                      </c:pt>
                      <c:pt idx="1">
                        <c:v>24</c:v>
                      </c:pt>
                      <c:pt idx="2">
                        <c:v>24</c:v>
                      </c:pt>
                      <c:pt idx="3">
                        <c:v>24</c:v>
                      </c:pt>
                      <c:pt idx="4">
                        <c:v>24</c:v>
                      </c:pt>
                      <c:pt idx="5">
                        <c:v>24</c:v>
                      </c:pt>
                      <c:pt idx="6">
                        <c:v>24</c:v>
                      </c:pt>
                      <c:pt idx="7">
                        <c:v>24</c:v>
                      </c:pt>
                      <c:pt idx="8">
                        <c:v>24</c:v>
                      </c:pt>
                      <c:pt idx="9">
                        <c:v>24</c:v>
                      </c:pt>
                      <c:pt idx="10">
                        <c:v>24</c:v>
                      </c:pt>
                      <c:pt idx="11">
                        <c:v>24</c:v>
                      </c:pt>
                      <c:pt idx="12">
                        <c:v>24</c:v>
                      </c:pt>
                      <c:pt idx="13">
                        <c:v>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400-4616-8A02-8937BBEBBDB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Dashboard!$C$10</c15:sqref>
                        </c15:formulaRef>
                      </c:ext>
                    </c:extLst>
                    <c:strCache>
                      <c:ptCount val="1"/>
                      <c:pt idx="0">
                        <c:v>Throughput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Dashboard!$D$10:$Q$10</c15:sqref>
                        </c15:formulaRef>
                      </c:ext>
                    </c:extLst>
                    <c:numCache>
                      <c:formatCode>0.0</c:formatCode>
                      <c:ptCount val="14"/>
                      <c:pt idx="0">
                        <c:v>29.166666666666668</c:v>
                      </c:pt>
                      <c:pt idx="1">
                        <c:v>37.5</c:v>
                      </c:pt>
                      <c:pt idx="2">
                        <c:v>41.666666666666664</c:v>
                      </c:pt>
                      <c:pt idx="3">
                        <c:v>25</c:v>
                      </c:pt>
                      <c:pt idx="4">
                        <c:v>33.333333333333336</c:v>
                      </c:pt>
                      <c:pt idx="5">
                        <c:v>50</c:v>
                      </c:pt>
                      <c:pt idx="6">
                        <c:v>45.833333333333336</c:v>
                      </c:pt>
                      <c:pt idx="7">
                        <c:v>37.5</c:v>
                      </c:pt>
                      <c:pt idx="8">
                        <c:v>50</c:v>
                      </c:pt>
                      <c:pt idx="9">
                        <c:v>29.166666666666668</c:v>
                      </c:pt>
                      <c:pt idx="10">
                        <c:v>33.333333333333336</c:v>
                      </c:pt>
                      <c:pt idx="11">
                        <c:v>37.5</c:v>
                      </c:pt>
                      <c:pt idx="12">
                        <c:v>41.666666666666664</c:v>
                      </c:pt>
                      <c:pt idx="13">
                        <c:v>45.833333333333336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400-4616-8A02-8937BBEBBDB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Dashboard!$D$11:$Q$11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400-4616-8A02-8937BBEBBDB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</c15:sqref>
                        </c15:formulaRef>
                      </c:ext>
                    </c:extLst>
                    <c:strCache>
                      <c:ptCount val="1"/>
                      <c:pt idx="0">
                        <c:v>Cost of Goods Sold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Dashboard!$D$12:$Q$12</c15:sqref>
                        </c15:formulaRef>
                      </c:ext>
                    </c:extLst>
                    <c:numCache>
                      <c:formatCode>"$"#,##0</c:formatCode>
                      <c:ptCount val="14"/>
                      <c:pt idx="0">
                        <c:v>10500</c:v>
                      </c:pt>
                      <c:pt idx="1">
                        <c:v>13500</c:v>
                      </c:pt>
                      <c:pt idx="2">
                        <c:v>15000</c:v>
                      </c:pt>
                      <c:pt idx="3">
                        <c:v>9000</c:v>
                      </c:pt>
                      <c:pt idx="4">
                        <c:v>12000</c:v>
                      </c:pt>
                      <c:pt idx="5">
                        <c:v>18000</c:v>
                      </c:pt>
                      <c:pt idx="6">
                        <c:v>16500</c:v>
                      </c:pt>
                      <c:pt idx="7">
                        <c:v>13500</c:v>
                      </c:pt>
                      <c:pt idx="8">
                        <c:v>18000</c:v>
                      </c:pt>
                      <c:pt idx="9">
                        <c:v>10500</c:v>
                      </c:pt>
                      <c:pt idx="10">
                        <c:v>12000</c:v>
                      </c:pt>
                      <c:pt idx="11">
                        <c:v>13500</c:v>
                      </c:pt>
                      <c:pt idx="12">
                        <c:v>15000</c:v>
                      </c:pt>
                      <c:pt idx="13">
                        <c:v>16500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400-4616-8A02-8937BBEBBDB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</c15:sqref>
                        </c15:formulaRef>
                      </c:ext>
                    </c:extLst>
                    <c:strCache>
                      <c:ptCount val="1"/>
                      <c:pt idx="0">
                        <c:v>Average Inventory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Dashboard!$D$13:$Q$13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600</c:v>
                      </c:pt>
                      <c:pt idx="1">
                        <c:v>600</c:v>
                      </c:pt>
                      <c:pt idx="2">
                        <c:v>600</c:v>
                      </c:pt>
                      <c:pt idx="3">
                        <c:v>600</c:v>
                      </c:pt>
                      <c:pt idx="4">
                        <c:v>600</c:v>
                      </c:pt>
                      <c:pt idx="5">
                        <c:v>600</c:v>
                      </c:pt>
                      <c:pt idx="6">
                        <c:v>600</c:v>
                      </c:pt>
                      <c:pt idx="7">
                        <c:v>600</c:v>
                      </c:pt>
                      <c:pt idx="8">
                        <c:v>600</c:v>
                      </c:pt>
                      <c:pt idx="9">
                        <c:v>600</c:v>
                      </c:pt>
                      <c:pt idx="10">
                        <c:v>600</c:v>
                      </c:pt>
                      <c:pt idx="11">
                        <c:v>600</c:v>
                      </c:pt>
                      <c:pt idx="12">
                        <c:v>600</c:v>
                      </c:pt>
                      <c:pt idx="13">
                        <c:v>600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400-4616-8A02-8937BBEBBDB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Dashboard!$C$14</c15:sqref>
                        </c15:formulaRef>
                      </c:ext>
                    </c:extLst>
                    <c:strCache>
                      <c:ptCount val="1"/>
                      <c:pt idx="0">
                        <c:v>Inventory Turns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 w="12700" cap="flat" cmpd="sng" algn="ctr">
                    <a:solidFill>
                      <a:schemeClr val="accent6"/>
                    </a:solidFill>
                    <a:prstDash val="solid"/>
                    <a:miter lim="800000"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Dashboard!$D$14:$Q$14</c15:sqref>
                        </c15:formulaRef>
                      </c:ext>
                    </c:extLst>
                    <c:numCache>
                      <c:formatCode>0.0</c:formatCode>
                      <c:ptCount val="14"/>
                      <c:pt idx="0">
                        <c:v>17.5</c:v>
                      </c:pt>
                      <c:pt idx="1">
                        <c:v>22.5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30</c:v>
                      </c:pt>
                      <c:pt idx="6">
                        <c:v>27.5</c:v>
                      </c:pt>
                      <c:pt idx="7">
                        <c:v>22.5</c:v>
                      </c:pt>
                      <c:pt idx="8">
                        <c:v>30</c:v>
                      </c:pt>
                      <c:pt idx="9">
                        <c:v>17.5</c:v>
                      </c:pt>
                      <c:pt idx="10">
                        <c:v>20</c:v>
                      </c:pt>
                      <c:pt idx="11">
                        <c:v>22.5</c:v>
                      </c:pt>
                      <c:pt idx="12">
                        <c:v>25</c:v>
                      </c:pt>
                      <c:pt idx="13">
                        <c:v>27.5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400-4616-8A02-8937BBEBBDB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Dashboard!$D$15:$Q$15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400-4616-8A02-8937BBEBBDB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Dashboard!$C$16</c15:sqref>
                        </c15:formulaRef>
                      </c:ext>
                    </c:extLst>
                    <c:strCache>
                      <c:ptCount val="1"/>
                      <c:pt idx="0">
                        <c:v>Raw Materials Per Unit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Dashboard!$D$16:$Q$16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14</c:v>
                      </c:pt>
                      <c:pt idx="1">
                        <c:v>14</c:v>
                      </c:pt>
                      <c:pt idx="2">
                        <c:v>14</c:v>
                      </c:pt>
                      <c:pt idx="3">
                        <c:v>14</c:v>
                      </c:pt>
                      <c:pt idx="4">
                        <c:v>14</c:v>
                      </c:pt>
                      <c:pt idx="5">
                        <c:v>14</c:v>
                      </c:pt>
                      <c:pt idx="6">
                        <c:v>14</c:v>
                      </c:pt>
                      <c:pt idx="7">
                        <c:v>14</c:v>
                      </c:pt>
                      <c:pt idx="8">
                        <c:v>14</c:v>
                      </c:pt>
                      <c:pt idx="9">
                        <c:v>14</c:v>
                      </c:pt>
                      <c:pt idx="10">
                        <c:v>14</c:v>
                      </c:pt>
                      <c:pt idx="11">
                        <c:v>14</c:v>
                      </c:pt>
                      <c:pt idx="12">
                        <c:v>14</c:v>
                      </c:pt>
                      <c:pt idx="13">
                        <c:v>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400-4616-8A02-8937BBEBBDB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</c15:sqref>
                        </c15:formulaRef>
                      </c:ext>
                    </c:extLst>
                    <c:strCache>
                      <c:ptCount val="1"/>
                      <c:pt idx="0">
                        <c:v>Units Produced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Dashboard!$D$17:$Q$17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400-4616-8A02-8937BBEBBDB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Dashboard!$D$19:$Q$19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400-4616-8A02-8937BBEBBDB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Dashboard!$C$24</c15:sqref>
                        </c15:formulaRef>
                      </c:ext>
                    </c:extLst>
                    <c:strCache>
                      <c:ptCount val="1"/>
                      <c:pt idx="0">
                        <c:v>Production Target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Dashboard!$D$24:$Q$24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700</c:v>
                      </c:pt>
                      <c:pt idx="1">
                        <c:v>700</c:v>
                      </c:pt>
                      <c:pt idx="2">
                        <c:v>700</c:v>
                      </c:pt>
                      <c:pt idx="3">
                        <c:v>700</c:v>
                      </c:pt>
                      <c:pt idx="4">
                        <c:v>700</c:v>
                      </c:pt>
                      <c:pt idx="5">
                        <c:v>700</c:v>
                      </c:pt>
                      <c:pt idx="6">
                        <c:v>700</c:v>
                      </c:pt>
                      <c:pt idx="7">
                        <c:v>700</c:v>
                      </c:pt>
                      <c:pt idx="8">
                        <c:v>700</c:v>
                      </c:pt>
                      <c:pt idx="9">
                        <c:v>700</c:v>
                      </c:pt>
                      <c:pt idx="10">
                        <c:v>700</c:v>
                      </c:pt>
                      <c:pt idx="11">
                        <c:v>700</c:v>
                      </c:pt>
                      <c:pt idx="12">
                        <c:v>700</c:v>
                      </c:pt>
                      <c:pt idx="13">
                        <c:v>700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400-4616-8A02-8937BBEBBDB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Dashboard!$C$25</c15:sqref>
                        </c15:formulaRef>
                      </c:ext>
                    </c:extLst>
                    <c:strCache>
                      <c:ptCount val="1"/>
                      <c:pt idx="0">
                        <c:v>Units Produced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Dashboard!$D$25:$Q$25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400-4616-8A02-8937BBEBBDB9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Dashboard!$C$26</c15:sqref>
                        </c15:formulaRef>
                      </c:ext>
                    </c:extLst>
                    <c:strCache>
                      <c:ptCount val="1"/>
                      <c:pt idx="0">
                        <c:v>Production Attainment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Dashboard!$D$26:$Q$26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400-4616-8A02-8937BBEBBDB9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Dashboard!$D$27:$Q$27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400-4616-8A02-8937BBEBBDB9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Dashboard!$C$20</c15:sqref>
                        </c15:formulaRef>
                      </c:ext>
                    </c:extLst>
                    <c:strCache>
                      <c:ptCount val="1"/>
                      <c:pt idx="0">
                        <c:v>Scrapped Units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Dashboard!$D$20:$Q$20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50</c:v>
                      </c:pt>
                      <c:pt idx="3">
                        <c:v>50</c:v>
                      </c:pt>
                      <c:pt idx="4">
                        <c:v>50</c:v>
                      </c:pt>
                      <c:pt idx="5">
                        <c:v>50</c:v>
                      </c:pt>
                      <c:pt idx="6">
                        <c:v>50</c:v>
                      </c:pt>
                      <c:pt idx="7">
                        <c:v>50</c:v>
                      </c:pt>
                      <c:pt idx="8">
                        <c:v>50</c:v>
                      </c:pt>
                      <c:pt idx="9">
                        <c:v>50</c:v>
                      </c:pt>
                      <c:pt idx="10">
                        <c:v>50</c:v>
                      </c:pt>
                      <c:pt idx="11">
                        <c:v>50</c:v>
                      </c:pt>
                      <c:pt idx="12">
                        <c:v>50</c:v>
                      </c:pt>
                      <c:pt idx="13">
                        <c:v>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400-4616-8A02-8937BBEBBDB9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Dashboard!$C$21</c15:sqref>
                        </c15:formulaRef>
                      </c:ext>
                    </c:extLst>
                    <c:strCache>
                      <c:ptCount val="1"/>
                      <c:pt idx="0">
                        <c:v>Units Prodced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Dashboard!$D$21:$Q$21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400-4616-8A02-8937BBEBBDB9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Dashboard!$C$22</c15:sqref>
                        </c15:formulaRef>
                      </c:ext>
                    </c:extLst>
                    <c:strCache>
                      <c:ptCount val="1"/>
                      <c:pt idx="0">
                        <c:v>Scrap Rate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Dashboard!$D$22:$Q$22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6.6666666666666666E-2</c:v>
                      </c:pt>
                      <c:pt idx="1">
                        <c:v>5.2631578947368418E-2</c:v>
                      </c:pt>
                      <c:pt idx="2">
                        <c:v>4.7619047619047616E-2</c:v>
                      </c:pt>
                      <c:pt idx="3">
                        <c:v>7.6923076923076927E-2</c:v>
                      </c:pt>
                      <c:pt idx="4">
                        <c:v>5.8823529411764705E-2</c:v>
                      </c:pt>
                      <c:pt idx="5">
                        <c:v>0.04</c:v>
                      </c:pt>
                      <c:pt idx="6">
                        <c:v>4.3478260869565216E-2</c:v>
                      </c:pt>
                      <c:pt idx="7">
                        <c:v>5.2631578947368418E-2</c:v>
                      </c:pt>
                      <c:pt idx="8">
                        <c:v>0.04</c:v>
                      </c:pt>
                      <c:pt idx="9">
                        <c:v>6.6666666666666666E-2</c:v>
                      </c:pt>
                      <c:pt idx="10">
                        <c:v>5.8823529411764705E-2</c:v>
                      </c:pt>
                      <c:pt idx="11">
                        <c:v>5.2631578947368418E-2</c:v>
                      </c:pt>
                      <c:pt idx="12">
                        <c:v>4.7619047619047616E-2</c:v>
                      </c:pt>
                      <c:pt idx="13">
                        <c:v>4.3478260869565216E-2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400-4616-8A02-8937BBEBBDB9}"/>
                  </c:ext>
                </c:extLst>
              </c15:ser>
            </c15:filteredBarSeries>
          </c:ext>
        </c:extLst>
      </c:barChart>
      <c:catAx>
        <c:axId val="114918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187952"/>
        <c:crosses val="autoZero"/>
        <c:auto val="1"/>
        <c:lblAlgn val="ctr"/>
        <c:lblOffset val="100"/>
        <c:noMultiLvlLbl val="0"/>
      </c:catAx>
      <c:valAx>
        <c:axId val="1149187952"/>
        <c:scaling>
          <c:orientation val="minMax"/>
        </c:scaling>
        <c:delete val="0"/>
        <c:axPos val="l"/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186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8"/>
          <c:order val="18"/>
          <c:tx>
            <c:strRef>
              <c:f>Dashboard!$C$22</c:f>
              <c:strCache>
                <c:ptCount val="1"/>
                <c:pt idx="0">
                  <c:v>Scrap Rate</c:v>
                </c:pt>
              </c:strCache>
              <c:extLst xmlns:c15="http://schemas.microsoft.com/office/drawing/2012/chart"/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Dashboard!$D$7:$Q$7</c:f>
              <c:strCache>
                <c:ptCount val="14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</c:strCache>
              <c:extLst xmlns:c15="http://schemas.microsoft.com/office/drawing/2012/chart"/>
            </c:strRef>
          </c:cat>
          <c:val>
            <c:numRef>
              <c:f>Dashboard!$D$22:$Q$22</c:f>
              <c:numCache>
                <c:formatCode>0.0%</c:formatCode>
                <c:ptCount val="14"/>
                <c:pt idx="0">
                  <c:v>6.6666666666666666E-2</c:v>
                </c:pt>
                <c:pt idx="1">
                  <c:v>5.2631578947368418E-2</c:v>
                </c:pt>
                <c:pt idx="2">
                  <c:v>4.7619047619047616E-2</c:v>
                </c:pt>
                <c:pt idx="3">
                  <c:v>7.6923076923076927E-2</c:v>
                </c:pt>
                <c:pt idx="4">
                  <c:v>5.8823529411764705E-2</c:v>
                </c:pt>
                <c:pt idx="5">
                  <c:v>0.04</c:v>
                </c:pt>
                <c:pt idx="6">
                  <c:v>4.3478260869565216E-2</c:v>
                </c:pt>
                <c:pt idx="7">
                  <c:v>5.2631578947368418E-2</c:v>
                </c:pt>
                <c:pt idx="8">
                  <c:v>0.04</c:v>
                </c:pt>
                <c:pt idx="9">
                  <c:v>6.6666666666666666E-2</c:v>
                </c:pt>
                <c:pt idx="10">
                  <c:v>5.8823529411764705E-2</c:v>
                </c:pt>
                <c:pt idx="11">
                  <c:v>5.2631578947368418E-2</c:v>
                </c:pt>
                <c:pt idx="12">
                  <c:v>4.7619047619047616E-2</c:v>
                </c:pt>
                <c:pt idx="13">
                  <c:v>4.3478260869565216E-2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2-9201-485D-BE4A-182F1D036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9186312"/>
        <c:axId val="1149187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Dashboard!$C$8</c15:sqref>
                        </c15:formulaRef>
                      </c:ext>
                    </c:extLst>
                    <c:strCache>
                      <c:ptCount val="1"/>
                      <c:pt idx="0">
                        <c:v># of Units Produced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Dashboard!$D$8:$Q$8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201-485D-BE4A-182F1D03682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Dashboard!$C$9</c15:sqref>
                        </c15:formulaRef>
                      </c:ext>
                    </c:extLst>
                    <c:strCache>
                      <c:ptCount val="1"/>
                      <c:pt idx="0">
                        <c:v>Time (Hours)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Dashboard!$D$9:$Q$9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24</c:v>
                      </c:pt>
                      <c:pt idx="1">
                        <c:v>24</c:v>
                      </c:pt>
                      <c:pt idx="2">
                        <c:v>24</c:v>
                      </c:pt>
                      <c:pt idx="3">
                        <c:v>24</c:v>
                      </c:pt>
                      <c:pt idx="4">
                        <c:v>24</c:v>
                      </c:pt>
                      <c:pt idx="5">
                        <c:v>24</c:v>
                      </c:pt>
                      <c:pt idx="6">
                        <c:v>24</c:v>
                      </c:pt>
                      <c:pt idx="7">
                        <c:v>24</c:v>
                      </c:pt>
                      <c:pt idx="8">
                        <c:v>24</c:v>
                      </c:pt>
                      <c:pt idx="9">
                        <c:v>24</c:v>
                      </c:pt>
                      <c:pt idx="10">
                        <c:v>24</c:v>
                      </c:pt>
                      <c:pt idx="11">
                        <c:v>24</c:v>
                      </c:pt>
                      <c:pt idx="12">
                        <c:v>24</c:v>
                      </c:pt>
                      <c:pt idx="13">
                        <c:v>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201-485D-BE4A-182F1D03682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Dashboard!$C$10</c15:sqref>
                        </c15:formulaRef>
                      </c:ext>
                    </c:extLst>
                    <c:strCache>
                      <c:ptCount val="1"/>
                      <c:pt idx="0">
                        <c:v>Throughput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Dashboard!$D$10:$Q$10</c15:sqref>
                        </c15:formulaRef>
                      </c:ext>
                    </c:extLst>
                    <c:numCache>
                      <c:formatCode>0.0</c:formatCode>
                      <c:ptCount val="14"/>
                      <c:pt idx="0">
                        <c:v>29.166666666666668</c:v>
                      </c:pt>
                      <c:pt idx="1">
                        <c:v>37.5</c:v>
                      </c:pt>
                      <c:pt idx="2">
                        <c:v>41.666666666666664</c:v>
                      </c:pt>
                      <c:pt idx="3">
                        <c:v>25</c:v>
                      </c:pt>
                      <c:pt idx="4">
                        <c:v>33.333333333333336</c:v>
                      </c:pt>
                      <c:pt idx="5">
                        <c:v>50</c:v>
                      </c:pt>
                      <c:pt idx="6">
                        <c:v>45.833333333333336</c:v>
                      </c:pt>
                      <c:pt idx="7">
                        <c:v>37.5</c:v>
                      </c:pt>
                      <c:pt idx="8">
                        <c:v>50</c:v>
                      </c:pt>
                      <c:pt idx="9">
                        <c:v>29.166666666666668</c:v>
                      </c:pt>
                      <c:pt idx="10">
                        <c:v>33.333333333333336</c:v>
                      </c:pt>
                      <c:pt idx="11">
                        <c:v>37.5</c:v>
                      </c:pt>
                      <c:pt idx="12">
                        <c:v>41.666666666666664</c:v>
                      </c:pt>
                      <c:pt idx="13">
                        <c:v>45.833333333333336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201-485D-BE4A-182F1D03682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Dashboard!$D$11:$Q$11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201-485D-BE4A-182F1D03682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</c15:sqref>
                        </c15:formulaRef>
                      </c:ext>
                    </c:extLst>
                    <c:strCache>
                      <c:ptCount val="1"/>
                      <c:pt idx="0">
                        <c:v>Cost of Goods Sold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Dashboard!$D$12:$Q$12</c15:sqref>
                        </c15:formulaRef>
                      </c:ext>
                    </c:extLst>
                    <c:numCache>
                      <c:formatCode>"$"#,##0</c:formatCode>
                      <c:ptCount val="14"/>
                      <c:pt idx="0">
                        <c:v>10500</c:v>
                      </c:pt>
                      <c:pt idx="1">
                        <c:v>13500</c:v>
                      </c:pt>
                      <c:pt idx="2">
                        <c:v>15000</c:v>
                      </c:pt>
                      <c:pt idx="3">
                        <c:v>9000</c:v>
                      </c:pt>
                      <c:pt idx="4">
                        <c:v>12000</c:v>
                      </c:pt>
                      <c:pt idx="5">
                        <c:v>18000</c:v>
                      </c:pt>
                      <c:pt idx="6">
                        <c:v>16500</c:v>
                      </c:pt>
                      <c:pt idx="7">
                        <c:v>13500</c:v>
                      </c:pt>
                      <c:pt idx="8">
                        <c:v>18000</c:v>
                      </c:pt>
                      <c:pt idx="9">
                        <c:v>10500</c:v>
                      </c:pt>
                      <c:pt idx="10">
                        <c:v>12000</c:v>
                      </c:pt>
                      <c:pt idx="11">
                        <c:v>13500</c:v>
                      </c:pt>
                      <c:pt idx="12">
                        <c:v>15000</c:v>
                      </c:pt>
                      <c:pt idx="13">
                        <c:v>16500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201-485D-BE4A-182F1D03682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</c15:sqref>
                        </c15:formulaRef>
                      </c:ext>
                    </c:extLst>
                    <c:strCache>
                      <c:ptCount val="1"/>
                      <c:pt idx="0">
                        <c:v>Average Inventory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Dashboard!$D$13:$Q$13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600</c:v>
                      </c:pt>
                      <c:pt idx="1">
                        <c:v>600</c:v>
                      </c:pt>
                      <c:pt idx="2">
                        <c:v>600</c:v>
                      </c:pt>
                      <c:pt idx="3">
                        <c:v>600</c:v>
                      </c:pt>
                      <c:pt idx="4">
                        <c:v>600</c:v>
                      </c:pt>
                      <c:pt idx="5">
                        <c:v>600</c:v>
                      </c:pt>
                      <c:pt idx="6">
                        <c:v>600</c:v>
                      </c:pt>
                      <c:pt idx="7">
                        <c:v>600</c:v>
                      </c:pt>
                      <c:pt idx="8">
                        <c:v>600</c:v>
                      </c:pt>
                      <c:pt idx="9">
                        <c:v>600</c:v>
                      </c:pt>
                      <c:pt idx="10">
                        <c:v>600</c:v>
                      </c:pt>
                      <c:pt idx="11">
                        <c:v>600</c:v>
                      </c:pt>
                      <c:pt idx="12">
                        <c:v>600</c:v>
                      </c:pt>
                      <c:pt idx="13">
                        <c:v>600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201-485D-BE4A-182F1D03682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Dashboard!$C$14</c15:sqref>
                        </c15:formulaRef>
                      </c:ext>
                    </c:extLst>
                    <c:strCache>
                      <c:ptCount val="1"/>
                      <c:pt idx="0">
                        <c:v>Inventory Turns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 w="12700" cap="flat" cmpd="sng" algn="ctr">
                    <a:solidFill>
                      <a:schemeClr val="accent6"/>
                    </a:solidFill>
                    <a:prstDash val="solid"/>
                    <a:miter lim="800000"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Dashboard!$D$14:$Q$14</c15:sqref>
                        </c15:formulaRef>
                      </c:ext>
                    </c:extLst>
                    <c:numCache>
                      <c:formatCode>0.0</c:formatCode>
                      <c:ptCount val="14"/>
                      <c:pt idx="0">
                        <c:v>17.5</c:v>
                      </c:pt>
                      <c:pt idx="1">
                        <c:v>22.5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30</c:v>
                      </c:pt>
                      <c:pt idx="6">
                        <c:v>27.5</c:v>
                      </c:pt>
                      <c:pt idx="7">
                        <c:v>22.5</c:v>
                      </c:pt>
                      <c:pt idx="8">
                        <c:v>30</c:v>
                      </c:pt>
                      <c:pt idx="9">
                        <c:v>17.5</c:v>
                      </c:pt>
                      <c:pt idx="10">
                        <c:v>20</c:v>
                      </c:pt>
                      <c:pt idx="11">
                        <c:v>22.5</c:v>
                      </c:pt>
                      <c:pt idx="12">
                        <c:v>25</c:v>
                      </c:pt>
                      <c:pt idx="13">
                        <c:v>27.5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201-485D-BE4A-182F1D03682F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Dashboard!$D$15:$Q$15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201-485D-BE4A-182F1D03682F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Dashboard!$C$16</c15:sqref>
                        </c15:formulaRef>
                      </c:ext>
                    </c:extLst>
                    <c:strCache>
                      <c:ptCount val="1"/>
                      <c:pt idx="0">
                        <c:v>Raw Materials Per Unit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Dashboard!$D$16:$Q$16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14</c:v>
                      </c:pt>
                      <c:pt idx="1">
                        <c:v>14</c:v>
                      </c:pt>
                      <c:pt idx="2">
                        <c:v>14</c:v>
                      </c:pt>
                      <c:pt idx="3">
                        <c:v>14</c:v>
                      </c:pt>
                      <c:pt idx="4">
                        <c:v>14</c:v>
                      </c:pt>
                      <c:pt idx="5">
                        <c:v>14</c:v>
                      </c:pt>
                      <c:pt idx="6">
                        <c:v>14</c:v>
                      </c:pt>
                      <c:pt idx="7">
                        <c:v>14</c:v>
                      </c:pt>
                      <c:pt idx="8">
                        <c:v>14</c:v>
                      </c:pt>
                      <c:pt idx="9">
                        <c:v>14</c:v>
                      </c:pt>
                      <c:pt idx="10">
                        <c:v>14</c:v>
                      </c:pt>
                      <c:pt idx="11">
                        <c:v>14</c:v>
                      </c:pt>
                      <c:pt idx="12">
                        <c:v>14</c:v>
                      </c:pt>
                      <c:pt idx="13">
                        <c:v>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201-485D-BE4A-182F1D03682F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</c15:sqref>
                        </c15:formulaRef>
                      </c:ext>
                    </c:extLst>
                    <c:strCache>
                      <c:ptCount val="1"/>
                      <c:pt idx="0">
                        <c:v>Units Produced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Dashboard!$D$17:$Q$17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201-485D-BE4A-182F1D03682F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Dashboard!$C$18</c15:sqref>
                        </c15:formulaRef>
                      </c:ext>
                    </c:extLst>
                    <c:strCache>
                      <c:ptCount val="1"/>
                      <c:pt idx="0">
                        <c:v>Projected Customer Demand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 w="12700" cap="flat" cmpd="sng" algn="ctr">
                    <a:solidFill>
                      <a:schemeClr val="bg1"/>
                    </a:solidFill>
                    <a:prstDash val="solid"/>
                    <a:miter lim="800000"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Dashboard!$D$18:$Q$18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9800</c:v>
                      </c:pt>
                      <c:pt idx="1">
                        <c:v>12600</c:v>
                      </c:pt>
                      <c:pt idx="2">
                        <c:v>14000</c:v>
                      </c:pt>
                      <c:pt idx="3">
                        <c:v>8400</c:v>
                      </c:pt>
                      <c:pt idx="4">
                        <c:v>11200</c:v>
                      </c:pt>
                      <c:pt idx="5">
                        <c:v>16800</c:v>
                      </c:pt>
                      <c:pt idx="6">
                        <c:v>15400</c:v>
                      </c:pt>
                      <c:pt idx="7">
                        <c:v>12600</c:v>
                      </c:pt>
                      <c:pt idx="8">
                        <c:v>16800</c:v>
                      </c:pt>
                      <c:pt idx="9">
                        <c:v>9800</c:v>
                      </c:pt>
                      <c:pt idx="10">
                        <c:v>11200</c:v>
                      </c:pt>
                      <c:pt idx="11">
                        <c:v>12600</c:v>
                      </c:pt>
                      <c:pt idx="12">
                        <c:v>14000</c:v>
                      </c:pt>
                      <c:pt idx="13">
                        <c:v>15400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201-485D-BE4A-182F1D03682F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Dashboard!$D$19:$Q$19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201-485D-BE4A-182F1D03682F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Dashboard!$C$24</c15:sqref>
                        </c15:formulaRef>
                      </c:ext>
                    </c:extLst>
                    <c:strCache>
                      <c:ptCount val="1"/>
                      <c:pt idx="0">
                        <c:v>Production Target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Dashboard!$D$24:$Q$24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700</c:v>
                      </c:pt>
                      <c:pt idx="1">
                        <c:v>700</c:v>
                      </c:pt>
                      <c:pt idx="2">
                        <c:v>700</c:v>
                      </c:pt>
                      <c:pt idx="3">
                        <c:v>700</c:v>
                      </c:pt>
                      <c:pt idx="4">
                        <c:v>700</c:v>
                      </c:pt>
                      <c:pt idx="5">
                        <c:v>700</c:v>
                      </c:pt>
                      <c:pt idx="6">
                        <c:v>700</c:v>
                      </c:pt>
                      <c:pt idx="7">
                        <c:v>700</c:v>
                      </c:pt>
                      <c:pt idx="8">
                        <c:v>700</c:v>
                      </c:pt>
                      <c:pt idx="9">
                        <c:v>700</c:v>
                      </c:pt>
                      <c:pt idx="10">
                        <c:v>700</c:v>
                      </c:pt>
                      <c:pt idx="11">
                        <c:v>700</c:v>
                      </c:pt>
                      <c:pt idx="12">
                        <c:v>700</c:v>
                      </c:pt>
                      <c:pt idx="13">
                        <c:v>700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201-485D-BE4A-182F1D03682F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Dashboard!$C$25</c15:sqref>
                        </c15:formulaRef>
                      </c:ext>
                    </c:extLst>
                    <c:strCache>
                      <c:ptCount val="1"/>
                      <c:pt idx="0">
                        <c:v>Units Produced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Dashboard!$D$25:$Q$25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201-485D-BE4A-182F1D03682F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Dashboard!$C$26</c15:sqref>
                        </c15:formulaRef>
                      </c:ext>
                    </c:extLst>
                    <c:strCache>
                      <c:ptCount val="1"/>
                      <c:pt idx="0">
                        <c:v>Production Attainment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Dashboard!$D$26:$Q$26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201-485D-BE4A-182F1D03682F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Dashboard!$D$27:$Q$27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201-485D-BE4A-182F1D03682F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Dashboard!$C$20</c15:sqref>
                        </c15:formulaRef>
                      </c:ext>
                    </c:extLst>
                    <c:strCache>
                      <c:ptCount val="1"/>
                      <c:pt idx="0">
                        <c:v>Scrapped Units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Dashboard!$D$20:$Q$20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50</c:v>
                      </c:pt>
                      <c:pt idx="3">
                        <c:v>50</c:v>
                      </c:pt>
                      <c:pt idx="4">
                        <c:v>50</c:v>
                      </c:pt>
                      <c:pt idx="5">
                        <c:v>50</c:v>
                      </c:pt>
                      <c:pt idx="6">
                        <c:v>50</c:v>
                      </c:pt>
                      <c:pt idx="7">
                        <c:v>50</c:v>
                      </c:pt>
                      <c:pt idx="8">
                        <c:v>50</c:v>
                      </c:pt>
                      <c:pt idx="9">
                        <c:v>50</c:v>
                      </c:pt>
                      <c:pt idx="10">
                        <c:v>50</c:v>
                      </c:pt>
                      <c:pt idx="11">
                        <c:v>50</c:v>
                      </c:pt>
                      <c:pt idx="12">
                        <c:v>50</c:v>
                      </c:pt>
                      <c:pt idx="13">
                        <c:v>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201-485D-BE4A-182F1D03682F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Dashboard!$C$21</c15:sqref>
                        </c15:formulaRef>
                      </c:ext>
                    </c:extLst>
                    <c:strCache>
                      <c:ptCount val="1"/>
                      <c:pt idx="0">
                        <c:v>Units Prodced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Dashboard!$D$7:$Q$7</c15:sqref>
                        </c15:formulaRef>
                      </c:ext>
                    </c:extLst>
                    <c:strCache>
                      <c:ptCount val="14"/>
                      <c:pt idx="0">
                        <c:v>Day 1</c:v>
                      </c:pt>
                      <c:pt idx="1">
                        <c:v>Day 2</c:v>
                      </c:pt>
                      <c:pt idx="2">
                        <c:v>Day 3</c:v>
                      </c:pt>
                      <c:pt idx="3">
                        <c:v>Day 4</c:v>
                      </c:pt>
                      <c:pt idx="4">
                        <c:v>Day 5</c:v>
                      </c:pt>
                      <c:pt idx="5">
                        <c:v>Day 6</c:v>
                      </c:pt>
                      <c:pt idx="6">
                        <c:v>Day 7</c:v>
                      </c:pt>
                      <c:pt idx="7">
                        <c:v>Day 8</c:v>
                      </c:pt>
                      <c:pt idx="8">
                        <c:v>Day 9</c:v>
                      </c:pt>
                      <c:pt idx="9">
                        <c:v>Day 10</c:v>
                      </c:pt>
                      <c:pt idx="10">
                        <c:v>Day 11</c:v>
                      </c:pt>
                      <c:pt idx="11">
                        <c:v>Day 12</c:v>
                      </c:pt>
                      <c:pt idx="12">
                        <c:v>Day 13</c:v>
                      </c:pt>
                      <c:pt idx="13">
                        <c:v>Day 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Dashboard!$D$21:$Q$21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700</c:v>
                      </c:pt>
                      <c:pt idx="1">
                        <c:v>900</c:v>
                      </c:pt>
                      <c:pt idx="2">
                        <c:v>1000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1200</c:v>
                      </c:pt>
                      <c:pt idx="6">
                        <c:v>1100</c:v>
                      </c:pt>
                      <c:pt idx="7">
                        <c:v>900</c:v>
                      </c:pt>
                      <c:pt idx="8">
                        <c:v>1200</c:v>
                      </c:pt>
                      <c:pt idx="9">
                        <c:v>700</c:v>
                      </c:pt>
                      <c:pt idx="10">
                        <c:v>800</c:v>
                      </c:pt>
                      <c:pt idx="11">
                        <c:v>900</c:v>
                      </c:pt>
                      <c:pt idx="12">
                        <c:v>1000</c:v>
                      </c:pt>
                      <c:pt idx="13">
                        <c:v>1100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201-485D-BE4A-182F1D03682F}"/>
                  </c:ext>
                </c:extLst>
              </c15:ser>
            </c15:filteredBarSeries>
          </c:ext>
        </c:extLst>
      </c:barChart>
      <c:catAx>
        <c:axId val="114918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187952"/>
        <c:crosses val="autoZero"/>
        <c:auto val="1"/>
        <c:lblAlgn val="ctr"/>
        <c:lblOffset val="100"/>
        <c:noMultiLvlLbl val="0"/>
      </c:catAx>
      <c:valAx>
        <c:axId val="114918795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186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svg"/><Relationship Id="rId18" Type="http://schemas.openxmlformats.org/officeDocument/2006/relationships/chart" Target="../charts/chart2.xml"/><Relationship Id="rId3" Type="http://schemas.openxmlformats.org/officeDocument/2006/relationships/image" Target="../media/image3.png"/><Relationship Id="rId21" Type="http://schemas.openxmlformats.org/officeDocument/2006/relationships/image" Target="../media/image17.sv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17" Type="http://schemas.openxmlformats.org/officeDocument/2006/relationships/chart" Target="../charts/chart1.xml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chart" Target="../charts/chart4.xml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svg"/><Relationship Id="rId10" Type="http://schemas.openxmlformats.org/officeDocument/2006/relationships/image" Target="../media/image10.svg"/><Relationship Id="rId19" Type="http://schemas.openxmlformats.org/officeDocument/2006/relationships/chart" Target="../charts/chart3.xml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4.svg"/><Relationship Id="rId22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151772</xdr:colOff>
      <xdr:row>7</xdr:row>
      <xdr:rowOff>95924</xdr:rowOff>
    </xdr:from>
    <xdr:to>
      <xdr:col>1</xdr:col>
      <xdr:colOff>579249</xdr:colOff>
      <xdr:row>9</xdr:row>
      <xdr:rowOff>153458</xdr:rowOff>
    </xdr:to>
    <xdr:pic>
      <xdr:nvPicPr>
        <xdr:cNvPr id="3" name="Graphic 2" descr="Gold bars">
          <a:extLst>
            <a:ext uri="{FF2B5EF4-FFF2-40B4-BE49-F238E27FC236}">
              <a16:creationId xmlns:a16="http://schemas.microsoft.com/office/drawing/2014/main" id="{1C94B36C-C68C-43E2-903E-21E7934C1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66097" y="1410374"/>
          <a:ext cx="428536" cy="419484"/>
        </a:xfrm>
        <a:prstGeom prst="rect">
          <a:avLst/>
        </a:prstGeom>
      </xdr:spPr>
    </xdr:pic>
    <xdr:clientData/>
  </xdr:twoCellAnchor>
  <xdr:twoCellAnchor editAs="oneCell">
    <xdr:from>
      <xdr:col>1</xdr:col>
      <xdr:colOff>421213</xdr:colOff>
      <xdr:row>28</xdr:row>
      <xdr:rowOff>0</xdr:rowOff>
    </xdr:from>
    <xdr:to>
      <xdr:col>2</xdr:col>
      <xdr:colOff>429671</xdr:colOff>
      <xdr:row>31</xdr:row>
      <xdr:rowOff>95990</xdr:rowOff>
    </xdr:to>
    <xdr:pic>
      <xdr:nvPicPr>
        <xdr:cNvPr id="4" name="Graphic 3" descr="Gold bars">
          <a:extLst>
            <a:ext uri="{FF2B5EF4-FFF2-40B4-BE49-F238E27FC236}">
              <a16:creationId xmlns:a16="http://schemas.microsoft.com/office/drawing/2014/main" id="{20D959AA-496E-43FE-ABE6-AF21882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5538" y="4886325"/>
          <a:ext cx="634998" cy="638915"/>
        </a:xfrm>
        <a:prstGeom prst="rect">
          <a:avLst/>
        </a:prstGeom>
      </xdr:spPr>
    </xdr:pic>
    <xdr:clientData/>
  </xdr:twoCellAnchor>
  <xdr:twoCellAnchor>
    <xdr:from>
      <xdr:col>1</xdr:col>
      <xdr:colOff>144320</xdr:colOff>
      <xdr:row>11</xdr:row>
      <xdr:rowOff>133351</xdr:rowOff>
    </xdr:from>
    <xdr:to>
      <xdr:col>1</xdr:col>
      <xdr:colOff>561798</xdr:colOff>
      <xdr:row>14</xdr:row>
      <xdr:rowOff>19050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CF991704-6EF3-41C8-94E4-44E29F03CFA0}"/>
            </a:ext>
          </a:extLst>
        </xdr:cNvPr>
        <xdr:cNvGrpSpPr/>
      </xdr:nvGrpSpPr>
      <xdr:grpSpPr>
        <a:xfrm>
          <a:off x="439595" y="2276476"/>
          <a:ext cx="417478" cy="457199"/>
          <a:chOff x="314325" y="2000250"/>
          <a:chExt cx="658283" cy="657225"/>
        </a:xfrm>
        <a:solidFill>
          <a:schemeClr val="accent6"/>
        </a:solidFill>
      </xdr:grpSpPr>
      <xdr:pic>
        <xdr:nvPicPr>
          <xdr:cNvPr id="8" name="Graphic 7" descr="Line arrow Rotate left">
            <a:extLst>
              <a:ext uri="{FF2B5EF4-FFF2-40B4-BE49-F238E27FC236}">
                <a16:creationId xmlns:a16="http://schemas.microsoft.com/office/drawing/2014/main" id="{2A461281-0EEA-4949-A255-DFC5CD6374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314325" y="2000250"/>
            <a:ext cx="658283" cy="657225"/>
          </a:xfrm>
          <a:prstGeom prst="rect">
            <a:avLst/>
          </a:prstGeom>
        </xdr:spPr>
      </xdr:pic>
      <xdr:pic>
        <xdr:nvPicPr>
          <xdr:cNvPr id="9" name="Graphic 8" descr="Gold bars">
            <a:extLst>
              <a:ext uri="{FF2B5EF4-FFF2-40B4-BE49-F238E27FC236}">
                <a16:creationId xmlns:a16="http://schemas.microsoft.com/office/drawing/2014/main" id="{6583D358-66BC-4625-961D-C4D1CFDD02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539523" y="2196895"/>
            <a:ext cx="317122" cy="317491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141818</xdr:colOff>
      <xdr:row>15</xdr:row>
      <xdr:rowOff>56092</xdr:rowOff>
    </xdr:from>
    <xdr:to>
      <xdr:col>1</xdr:col>
      <xdr:colOff>562977</xdr:colOff>
      <xdr:row>17</xdr:row>
      <xdr:rowOff>113241</xdr:rowOff>
    </xdr:to>
    <xdr:pic>
      <xdr:nvPicPr>
        <xdr:cNvPr id="18" name="Graphic 17" descr="Group">
          <a:extLst>
            <a:ext uri="{FF2B5EF4-FFF2-40B4-BE49-F238E27FC236}">
              <a16:creationId xmlns:a16="http://schemas.microsoft.com/office/drawing/2014/main" id="{24978CD4-AE7C-46AF-9788-66DFDE8C4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456143" y="2818342"/>
          <a:ext cx="420100" cy="41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132293</xdr:colOff>
      <xdr:row>23</xdr:row>
      <xdr:rowOff>86785</xdr:rowOff>
    </xdr:from>
    <xdr:to>
      <xdr:col>1</xdr:col>
      <xdr:colOff>514906</xdr:colOff>
      <xdr:row>25</xdr:row>
      <xdr:rowOff>102659</xdr:rowOff>
    </xdr:to>
    <xdr:pic>
      <xdr:nvPicPr>
        <xdr:cNvPr id="20" name="Graphic 19" descr="Bullseye">
          <a:extLst>
            <a:ext uri="{FF2B5EF4-FFF2-40B4-BE49-F238E27FC236}">
              <a16:creationId xmlns:a16="http://schemas.microsoft.com/office/drawing/2014/main" id="{942AF831-7913-4D81-9448-AF75F3EC9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46618" y="4296835"/>
          <a:ext cx="380496" cy="380998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133352</xdr:colOff>
      <xdr:row>19</xdr:row>
      <xdr:rowOff>104774</xdr:rowOff>
    </xdr:from>
    <xdr:to>
      <xdr:col>1</xdr:col>
      <xdr:colOff>505882</xdr:colOff>
      <xdr:row>21</xdr:row>
      <xdr:rowOff>114587</xdr:rowOff>
    </xdr:to>
    <xdr:pic>
      <xdr:nvPicPr>
        <xdr:cNvPr id="22" name="Graphic 21" descr="Garbage">
          <a:extLst>
            <a:ext uri="{FF2B5EF4-FFF2-40B4-BE49-F238E27FC236}">
              <a16:creationId xmlns:a16="http://schemas.microsoft.com/office/drawing/2014/main" id="{47A456F7-ECD1-4F92-85FA-088DB8B65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447677" y="3590924"/>
          <a:ext cx="369356" cy="371763"/>
        </a:xfrm>
        <a:prstGeom prst="rect">
          <a:avLst/>
        </a:prstGeom>
      </xdr:spPr>
    </xdr:pic>
    <xdr:clientData/>
  </xdr:twoCellAnchor>
  <xdr:twoCellAnchor editAs="oneCell">
    <xdr:from>
      <xdr:col>6</xdr:col>
      <xdr:colOff>372535</xdr:colOff>
      <xdr:row>28</xdr:row>
      <xdr:rowOff>1008</xdr:rowOff>
    </xdr:from>
    <xdr:to>
      <xdr:col>7</xdr:col>
      <xdr:colOff>409583</xdr:colOff>
      <xdr:row>31</xdr:row>
      <xdr:rowOff>95250</xdr:rowOff>
    </xdr:to>
    <xdr:pic>
      <xdr:nvPicPr>
        <xdr:cNvPr id="23" name="Graphic 22" descr="Group">
          <a:extLst>
            <a:ext uri="{FF2B5EF4-FFF2-40B4-BE49-F238E27FC236}">
              <a16:creationId xmlns:a16="http://schemas.microsoft.com/office/drawing/2014/main" id="{C4351220-DC5F-49A2-819E-A9955C6D2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4906435" y="4887333"/>
          <a:ext cx="635000" cy="637167"/>
        </a:xfrm>
        <a:prstGeom prst="rect">
          <a:avLst/>
        </a:prstGeom>
      </xdr:spPr>
    </xdr:pic>
    <xdr:clientData/>
  </xdr:twoCellAnchor>
  <xdr:twoCellAnchor>
    <xdr:from>
      <xdr:col>3</xdr:col>
      <xdr:colOff>106218</xdr:colOff>
      <xdr:row>28</xdr:row>
      <xdr:rowOff>27532</xdr:rowOff>
    </xdr:from>
    <xdr:to>
      <xdr:col>4</xdr:col>
      <xdr:colOff>152401</xdr:colOff>
      <xdr:row>31</xdr:row>
      <xdr:rowOff>142986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9668986A-2B2B-42B0-88A0-D8A27E584AE3}"/>
            </a:ext>
          </a:extLst>
        </xdr:cNvPr>
        <xdr:cNvGrpSpPr/>
      </xdr:nvGrpSpPr>
      <xdr:grpSpPr>
        <a:xfrm>
          <a:off x="2649393" y="5409157"/>
          <a:ext cx="598633" cy="686954"/>
          <a:chOff x="314325" y="2000250"/>
          <a:chExt cx="658283" cy="657225"/>
        </a:xfrm>
        <a:solidFill>
          <a:schemeClr val="accent6"/>
        </a:solidFill>
      </xdr:grpSpPr>
      <xdr:pic>
        <xdr:nvPicPr>
          <xdr:cNvPr id="26" name="Graphic 25" descr="Line arrow Rotate left">
            <a:extLst>
              <a:ext uri="{FF2B5EF4-FFF2-40B4-BE49-F238E27FC236}">
                <a16:creationId xmlns:a16="http://schemas.microsoft.com/office/drawing/2014/main" id="{F0A5A0BE-D9BF-454E-B7A7-970A05E9FD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314325" y="2000250"/>
            <a:ext cx="658283" cy="657225"/>
          </a:xfrm>
          <a:prstGeom prst="rect">
            <a:avLst/>
          </a:prstGeom>
        </xdr:spPr>
      </xdr:pic>
      <xdr:pic>
        <xdr:nvPicPr>
          <xdr:cNvPr id="27" name="Graphic 26" descr="Gold bars">
            <a:extLst>
              <a:ext uri="{FF2B5EF4-FFF2-40B4-BE49-F238E27FC236}">
                <a16:creationId xmlns:a16="http://schemas.microsoft.com/office/drawing/2014/main" id="{A308D4C4-71FE-440B-8687-4138A014C9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tretch>
            <a:fillRect/>
          </a:stretch>
        </xdr:blipFill>
        <xdr:spPr>
          <a:xfrm>
            <a:off x="539523" y="2196895"/>
            <a:ext cx="317122" cy="317491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10584</xdr:colOff>
      <xdr:row>28</xdr:row>
      <xdr:rowOff>38100</xdr:rowOff>
    </xdr:from>
    <xdr:to>
      <xdr:col>10</xdr:col>
      <xdr:colOff>551387</xdr:colOff>
      <xdr:row>31</xdr:row>
      <xdr:rowOff>39580</xdr:rowOff>
    </xdr:to>
    <xdr:pic>
      <xdr:nvPicPr>
        <xdr:cNvPr id="28" name="Graphic 27" descr="Garbage">
          <a:extLst>
            <a:ext uri="{FF2B5EF4-FFF2-40B4-BE49-F238E27FC236}">
              <a16:creationId xmlns:a16="http://schemas.microsoft.com/office/drawing/2014/main" id="{8F312363-3073-4B49-A8E1-23DCFF950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6944784" y="4924425"/>
          <a:ext cx="540803" cy="544405"/>
        </a:xfrm>
        <a:prstGeom prst="rect">
          <a:avLst/>
        </a:prstGeom>
      </xdr:spPr>
    </xdr:pic>
    <xdr:clientData/>
  </xdr:twoCellAnchor>
  <xdr:twoCellAnchor>
    <xdr:from>
      <xdr:col>1</xdr:col>
      <xdr:colOff>360894</xdr:colOff>
      <xdr:row>31</xdr:row>
      <xdr:rowOff>46549</xdr:rowOff>
    </xdr:from>
    <xdr:to>
      <xdr:col>3</xdr:col>
      <xdr:colOff>29634</xdr:colOff>
      <xdr:row>39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FDA9AD4C-2485-43E8-987A-01322BF2C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75144</xdr:colOff>
      <xdr:row>31</xdr:row>
      <xdr:rowOff>49723</xdr:rowOff>
    </xdr:from>
    <xdr:to>
      <xdr:col>6</xdr:col>
      <xdr:colOff>363009</xdr:colOff>
      <xdr:row>39</xdr:row>
      <xdr:rowOff>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1019F40D-5075-4A73-8F08-202C19E06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360892</xdr:colOff>
      <xdr:row>31</xdr:row>
      <xdr:rowOff>48665</xdr:rowOff>
    </xdr:from>
    <xdr:to>
      <xdr:col>10</xdr:col>
      <xdr:colOff>47625</xdr:colOff>
      <xdr:row>39</xdr:row>
      <xdr:rowOff>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21D463D-5727-4BC8-B8C1-486F8BDD6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74085</xdr:colOff>
      <xdr:row>31</xdr:row>
      <xdr:rowOff>21163</xdr:rowOff>
    </xdr:from>
    <xdr:to>
      <xdr:col>13</xdr:col>
      <xdr:colOff>360892</xdr:colOff>
      <xdr:row>38</xdr:row>
      <xdr:rowOff>152400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3A1EE915-2FD2-420E-BDF3-F27194F1C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13</xdr:col>
      <xdr:colOff>532341</xdr:colOff>
      <xdr:row>28</xdr:row>
      <xdr:rowOff>67733</xdr:rowOff>
    </xdr:from>
    <xdr:to>
      <xdr:col>14</xdr:col>
      <xdr:colOff>506122</xdr:colOff>
      <xdr:row>31</xdr:row>
      <xdr:rowOff>96301</xdr:rowOff>
    </xdr:to>
    <xdr:pic>
      <xdr:nvPicPr>
        <xdr:cNvPr id="34" name="Graphic 33" descr="Bullseye">
          <a:extLst>
            <a:ext uri="{FF2B5EF4-FFF2-40B4-BE49-F238E27FC236}">
              <a16:creationId xmlns:a16="http://schemas.microsoft.com/office/drawing/2014/main" id="{59DFB0B4-F374-4051-AA0E-0B7F84BE6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tretch>
          <a:fillRect/>
        </a:stretch>
      </xdr:blipFill>
      <xdr:spPr>
        <a:xfrm>
          <a:off x="9266766" y="4954058"/>
          <a:ext cx="571746" cy="571493"/>
        </a:xfrm>
        <a:prstGeom prst="rect">
          <a:avLst/>
        </a:prstGeom>
      </xdr:spPr>
    </xdr:pic>
    <xdr:clientData/>
  </xdr:twoCellAnchor>
  <xdr:twoCellAnchor editAs="oneCell">
    <xdr:from>
      <xdr:col>0</xdr:col>
      <xdr:colOff>143587</xdr:colOff>
      <xdr:row>0</xdr:row>
      <xdr:rowOff>57149</xdr:rowOff>
    </xdr:from>
    <xdr:to>
      <xdr:col>3</xdr:col>
      <xdr:colOff>304800</xdr:colOff>
      <xdr:row>3</xdr:row>
      <xdr:rowOff>85724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32201907-5BD1-4BD3-B37A-FD04B2636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87" y="57149"/>
          <a:ext cx="2704388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ightsoftware.com/solutions/business-dashboards/?utm_source=insightsoftware.com&amp;&amp;utm_medium=spreadsheet&amp;&amp;utm_campaign=insightsoftware-manufacturing-kpi-dashboard-template.xlsx" TargetMode="External"/><Relationship Id="rId2" Type="http://schemas.openxmlformats.org/officeDocument/2006/relationships/hyperlink" Target="https://insightsoftware.com/solutions/manufacturing/?utm_source=insightsoftware.com&amp;&amp;utm_medium=spreadsheet&amp;&amp;utm_campaign=insightsoftware-manufacturing-kpi-dashboard-template.xlsx" TargetMode="External"/><Relationship Id="rId1" Type="http://schemas.openxmlformats.org/officeDocument/2006/relationships/hyperlink" Target="https://insightsoftware.com/?utm_source=insightsoftware.com&amp;&amp;utm_medium=spreadsheet&amp;&amp;utm_campaign=insightsoftware-manufacturing-kpi-dashboard-template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nsightsoftware.com/demo/?utm_source=insightsoftware.com&amp;&amp;utm_medium=spreadsheet&amp;&amp;utm_campaign=insightsoftware-manufacturing-kpi-dashboard-template.xlsx" TargetMode="External"/><Relationship Id="rId4" Type="http://schemas.openxmlformats.org/officeDocument/2006/relationships/hyperlink" Target="https://insightsoftware.com/data-sources/?utm_source=insightsoftware.com&amp;&amp;utm_medium=spreadsheet&amp;&amp;utm_campaign=insightsoftware-manufacturing-kpi-dashboard-template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sightsoftware.com/solutions/business-dashboards/?utm_source=insightsoftware.com&amp;&amp;utm_medium=spreadsheet&amp;&amp;utm_campaign=insightsoftware-manufacturing-kpi-dashboard-template.xlsx" TargetMode="External"/><Relationship Id="rId1" Type="http://schemas.openxmlformats.org/officeDocument/2006/relationships/hyperlink" Target="https://insightsoftware.com/request-personalized-demo/&amp;utm_source=insightsoftware&amp;utm_medium=spreadsheet&amp;utm_campaign=insightsoftware-manufacturing-kpi-dashboard-template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9E376-E7EA-4734-8D69-0BC18AA7C558}">
  <dimension ref="A1:S76"/>
  <sheetViews>
    <sheetView tabSelected="1" zoomScale="160" zoomScaleNormal="160" workbookViewId="0">
      <selection activeCell="K21" sqref="K21"/>
    </sheetView>
  </sheetViews>
  <sheetFormatPr defaultColWidth="0" defaultRowHeight="14.25" customHeight="1" zeroHeight="1" x14ac:dyDescent="0.25"/>
  <cols>
    <col min="1" max="2" width="2.42578125" customWidth="1"/>
    <col min="3" max="3" width="3" customWidth="1"/>
    <col min="4" max="9" width="9" customWidth="1"/>
    <col min="10" max="10" width="11" customWidth="1"/>
    <col min="11" max="19" width="9" customWidth="1"/>
    <col min="20" max="16384" width="9" hidden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 t="s">
        <v>31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x14ac:dyDescent="0.25">
      <c r="A4" s="1"/>
      <c r="B4" s="1"/>
      <c r="C4" s="1" t="s">
        <v>29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x14ac:dyDescent="0.25">
      <c r="A5" s="1"/>
      <c r="B5" s="1"/>
      <c r="C5" s="4" t="s">
        <v>30</v>
      </c>
      <c r="D5" s="1" t="s">
        <v>32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x14ac:dyDescent="0.25">
      <c r="A7" s="1"/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x14ac:dyDescent="0.25">
      <c r="A8" s="1"/>
      <c r="B8" s="1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8.25" customHeight="1" x14ac:dyDescent="0.25">
      <c r="A9" s="1"/>
      <c r="B9" s="22"/>
      <c r="C9" s="23"/>
      <c r="D9" s="22"/>
      <c r="E9" s="22"/>
      <c r="F9" s="22"/>
      <c r="G9" s="22"/>
      <c r="H9" s="22"/>
      <c r="I9" s="22"/>
      <c r="J9" s="22"/>
      <c r="K9" s="1"/>
      <c r="L9" s="1"/>
      <c r="M9" s="1"/>
      <c r="N9" s="1"/>
      <c r="O9" s="1"/>
      <c r="P9" s="1"/>
      <c r="Q9" s="1"/>
      <c r="R9" s="1"/>
      <c r="S9" s="1"/>
    </row>
    <row r="10" spans="1:19" ht="15" x14ac:dyDescent="0.25">
      <c r="A10" s="1"/>
      <c r="B10" s="22"/>
      <c r="C10" s="24" t="s">
        <v>34</v>
      </c>
      <c r="D10" s="22"/>
      <c r="E10" s="22"/>
      <c r="F10" s="22"/>
      <c r="G10" s="22"/>
      <c r="H10" s="22"/>
      <c r="I10" s="22"/>
      <c r="J10" s="22"/>
      <c r="K10" s="1"/>
      <c r="L10" s="1"/>
      <c r="M10" s="1"/>
      <c r="N10" s="1"/>
      <c r="O10" s="1"/>
      <c r="P10" s="1"/>
      <c r="Q10" s="1"/>
      <c r="R10" s="1"/>
      <c r="S10" s="1"/>
    </row>
    <row r="11" spans="1:19" ht="15" x14ac:dyDescent="0.25">
      <c r="A11" s="1"/>
      <c r="B11" s="22"/>
      <c r="C11" s="25" t="s">
        <v>35</v>
      </c>
      <c r="D11" s="22"/>
      <c r="E11" s="22"/>
      <c r="F11" s="22"/>
      <c r="G11" s="22"/>
      <c r="H11" s="22"/>
      <c r="I11" s="22"/>
      <c r="J11" s="22"/>
      <c r="K11" s="1"/>
      <c r="L11" s="1"/>
      <c r="M11" s="1"/>
      <c r="N11" s="1"/>
      <c r="O11" s="1"/>
      <c r="P11" s="1"/>
      <c r="Q11" s="1"/>
      <c r="R11" s="1"/>
      <c r="S11" s="1"/>
    </row>
    <row r="12" spans="1:19" ht="15" x14ac:dyDescent="0.25">
      <c r="A12" s="1"/>
      <c r="B12" s="22"/>
      <c r="C12" s="25" t="s">
        <v>43</v>
      </c>
      <c r="D12" s="22"/>
      <c r="E12" s="22"/>
      <c r="F12" s="22"/>
      <c r="G12" s="22"/>
      <c r="H12" s="22"/>
      <c r="I12" s="22"/>
      <c r="J12" s="22"/>
      <c r="K12" s="1"/>
      <c r="L12" s="1"/>
      <c r="M12" s="1"/>
      <c r="N12" s="1"/>
      <c r="O12" s="1"/>
      <c r="P12" s="1"/>
      <c r="Q12" s="1"/>
      <c r="R12" s="1"/>
      <c r="S12" s="1"/>
    </row>
    <row r="13" spans="1:19" ht="15" x14ac:dyDescent="0.25">
      <c r="A13" s="1"/>
      <c r="B13" s="22"/>
      <c r="C13" s="25" t="s">
        <v>44</v>
      </c>
      <c r="D13" s="22"/>
      <c r="E13" s="22"/>
      <c r="F13" s="22"/>
      <c r="G13" s="22"/>
      <c r="H13" s="22"/>
      <c r="I13" s="22"/>
      <c r="J13" s="22"/>
      <c r="K13" s="1"/>
      <c r="L13" s="1"/>
      <c r="M13" s="1"/>
      <c r="N13" s="1"/>
      <c r="O13" s="1"/>
      <c r="P13" s="1"/>
      <c r="Q13" s="1"/>
      <c r="R13" s="1"/>
      <c r="S13" s="1"/>
    </row>
    <row r="14" spans="1:19" ht="15" x14ac:dyDescent="0.25">
      <c r="A14" s="1"/>
      <c r="B14" s="22"/>
      <c r="C14" s="25" t="s">
        <v>45</v>
      </c>
      <c r="D14" s="22"/>
      <c r="E14" s="22"/>
      <c r="F14" s="22"/>
      <c r="G14" s="22"/>
      <c r="H14" s="22"/>
      <c r="I14" s="22"/>
      <c r="J14" s="22"/>
      <c r="K14" s="1"/>
      <c r="L14" s="1"/>
      <c r="M14" s="1"/>
      <c r="N14" s="1"/>
      <c r="O14" s="1"/>
      <c r="P14" s="1"/>
      <c r="Q14" s="1"/>
      <c r="R14" s="1"/>
      <c r="S14" s="1"/>
    </row>
    <row r="15" spans="1:19" ht="15" x14ac:dyDescent="0.25">
      <c r="A15" s="1"/>
      <c r="B15" s="22"/>
      <c r="C15" s="26"/>
      <c r="D15" s="22"/>
      <c r="E15" s="22"/>
      <c r="F15" s="22"/>
      <c r="G15" s="22"/>
      <c r="H15" s="22"/>
      <c r="I15" s="22"/>
      <c r="J15" s="22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22"/>
      <c r="C16" s="26" t="s">
        <v>42</v>
      </c>
      <c r="D16" s="22"/>
      <c r="E16" s="22"/>
      <c r="F16" s="22"/>
      <c r="G16" s="22"/>
      <c r="H16" s="22"/>
      <c r="I16" s="22"/>
      <c r="J16" s="22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22"/>
      <c r="C17" s="22"/>
      <c r="D17" s="22"/>
      <c r="E17" s="22"/>
      <c r="F17" s="22"/>
      <c r="G17" s="22"/>
      <c r="H17" s="22"/>
      <c r="I17" s="22"/>
      <c r="J17" s="22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5">
      <c r="A19" s="1"/>
      <c r="C19" s="17" t="s">
        <v>37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x14ac:dyDescent="0.25">
      <c r="A20" s="1"/>
      <c r="B20" s="1"/>
      <c r="C20" s="18" t="s">
        <v>38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x14ac:dyDescent="0.25">
      <c r="A21" s="1"/>
      <c r="B21" s="1"/>
      <c r="C21" s="18" t="s">
        <v>36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x14ac:dyDescent="0.25">
      <c r="A22" s="1"/>
      <c r="B22" s="1"/>
      <c r="C22" s="18" t="s">
        <v>39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x14ac:dyDescent="0.25">
      <c r="A23" s="1"/>
      <c r="B23" s="1"/>
      <c r="C23" s="18" t="s">
        <v>40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hidden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hidden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hidden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hidden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hidden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hidden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hidden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hidden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hidden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hidden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hidden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hidden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hidden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hidden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hidden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hidden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hidden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hidden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hidden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hidden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hidden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hidden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hidden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hidden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hidden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hidden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hidden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hidden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hidden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 hidden="1" customHeight="1" x14ac:dyDescent="0.25"/>
    <row r="64" spans="1:19" ht="14.25" hidden="1" customHeight="1" x14ac:dyDescent="0.25"/>
    <row r="65" ht="14.25" hidden="1" customHeight="1" x14ac:dyDescent="0.25"/>
    <row r="66" ht="14.25" hidden="1" customHeight="1" x14ac:dyDescent="0.25"/>
    <row r="67" ht="14.25" hidden="1" customHeight="1" x14ac:dyDescent="0.25"/>
    <row r="68" ht="14.25" hidden="1" customHeight="1" x14ac:dyDescent="0.25"/>
    <row r="69" ht="14.25" hidden="1" customHeight="1" x14ac:dyDescent="0.25"/>
    <row r="70" ht="14.25" hidden="1" customHeight="1" x14ac:dyDescent="0.25"/>
    <row r="71" ht="14.25" hidden="1" customHeight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</sheetData>
  <hyperlinks>
    <hyperlink ref="C20" r:id="rId1" xr:uid="{093C3338-39A1-4468-9CA6-8BC44FA9D0E9}"/>
    <hyperlink ref="C21" r:id="rId2" xr:uid="{C0808DAC-F37A-479A-9378-DD6D7CE7F1E7}"/>
    <hyperlink ref="C22" r:id="rId3" xr:uid="{C142CAF7-F14E-43CC-8F37-1D308721605A}"/>
    <hyperlink ref="C23" r:id="rId4" xr:uid="{BE27405B-163D-47DD-8D20-A9232C5076A3}"/>
    <hyperlink ref="C16" r:id="rId5" display="Get a Demo Today" xr:uid="{7634FCB6-00BD-464A-82EB-92370A8DC782}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8A310-D877-4CC7-97C0-46E77FF9EAD4}">
  <dimension ref="A1:AD57"/>
  <sheetViews>
    <sheetView zoomScaleNormal="100" workbookViewId="0">
      <selection activeCell="Q2" sqref="Q2"/>
    </sheetView>
  </sheetViews>
  <sheetFormatPr defaultColWidth="0" defaultRowHeight="15" zeroHeight="1" x14ac:dyDescent="0.25"/>
  <cols>
    <col min="1" max="1" width="4.42578125" customWidth="1"/>
    <col min="2" max="2" width="8.7109375" customWidth="1"/>
    <col min="3" max="3" width="25" style="5" bestFit="1" customWidth="1"/>
    <col min="4" max="17" width="8.28515625" customWidth="1"/>
    <col min="18" max="18" width="3.5703125" customWidth="1"/>
    <col min="19" max="22" width="7.28515625" hidden="1" customWidth="1"/>
    <col min="23" max="23" width="2.85546875" hidden="1" customWidth="1"/>
    <col min="24" max="27" width="7.28515625" hidden="1" customWidth="1"/>
    <col min="28" max="28" width="2.28515625" hidden="1" customWidth="1"/>
    <col min="29" max="30" width="0" hidden="1" customWidth="1"/>
    <col min="31" max="16384" width="9" hidden="1"/>
  </cols>
  <sheetData>
    <row r="1" spans="1:28" x14ac:dyDescent="0.25">
      <c r="A1" s="1"/>
      <c r="B1" s="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"/>
      <c r="B2" s="1"/>
      <c r="C2" s="4"/>
      <c r="D2" s="1"/>
      <c r="E2" s="1"/>
      <c r="F2" s="1"/>
      <c r="G2" s="1"/>
      <c r="H2" s="1"/>
      <c r="P2" s="1"/>
      <c r="Q2" s="20" t="s">
        <v>33</v>
      </c>
      <c r="R2" s="21"/>
      <c r="S2" s="21"/>
      <c r="T2" s="21"/>
      <c r="U2" s="21"/>
      <c r="V2" s="21"/>
      <c r="W2" s="21"/>
      <c r="X2" s="21"/>
      <c r="Y2" s="21"/>
      <c r="Z2" s="21"/>
      <c r="AA2" s="1"/>
      <c r="AB2" s="1"/>
    </row>
    <row r="3" spans="1:28" x14ac:dyDescent="0.25">
      <c r="A3" s="1"/>
      <c r="B3" s="1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"/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8.75" x14ac:dyDescent="0.3">
      <c r="A5" s="16" t="s">
        <v>28</v>
      </c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5">
      <c r="A7" s="1"/>
      <c r="B7" s="1"/>
      <c r="C7" s="4"/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8" t="s">
        <v>19</v>
      </c>
      <c r="R7" s="11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5">
      <c r="A8" s="1"/>
      <c r="B8" s="1"/>
      <c r="C8" s="4" t="s">
        <v>0</v>
      </c>
      <c r="D8" s="7">
        <v>700</v>
      </c>
      <c r="E8" s="7">
        <v>900</v>
      </c>
      <c r="F8" s="7">
        <v>1000</v>
      </c>
      <c r="G8" s="7">
        <v>600</v>
      </c>
      <c r="H8" s="7">
        <v>800</v>
      </c>
      <c r="I8" s="7">
        <v>1200</v>
      </c>
      <c r="J8" s="7">
        <v>1100</v>
      </c>
      <c r="K8" s="7">
        <v>900</v>
      </c>
      <c r="L8" s="7">
        <v>1200</v>
      </c>
      <c r="M8" s="7">
        <v>700</v>
      </c>
      <c r="N8" s="7">
        <v>800</v>
      </c>
      <c r="O8" s="7">
        <v>900</v>
      </c>
      <c r="P8" s="7">
        <v>1000</v>
      </c>
      <c r="Q8" s="7">
        <v>1100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1"/>
      <c r="B9" s="1"/>
      <c r="C9" s="4" t="s">
        <v>1</v>
      </c>
      <c r="D9" s="7">
        <v>24</v>
      </c>
      <c r="E9" s="7">
        <v>24</v>
      </c>
      <c r="F9" s="7">
        <v>24</v>
      </c>
      <c r="G9" s="7">
        <v>24</v>
      </c>
      <c r="H9" s="7">
        <v>24</v>
      </c>
      <c r="I9" s="7">
        <v>24</v>
      </c>
      <c r="J9" s="7">
        <v>24</v>
      </c>
      <c r="K9" s="7">
        <v>24</v>
      </c>
      <c r="L9" s="7">
        <v>24</v>
      </c>
      <c r="M9" s="7">
        <v>24</v>
      </c>
      <c r="N9" s="7">
        <v>24</v>
      </c>
      <c r="O9" s="7">
        <v>24</v>
      </c>
      <c r="P9" s="7">
        <v>24</v>
      </c>
      <c r="Q9" s="7">
        <v>24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1"/>
      <c r="B10" s="1"/>
      <c r="C10" s="6" t="s">
        <v>2</v>
      </c>
      <c r="D10" s="10">
        <f>+D8/D9</f>
        <v>29.166666666666668</v>
      </c>
      <c r="E10" s="10">
        <f t="shared" ref="E10:Q10" si="0">+E8/E9</f>
        <v>37.5</v>
      </c>
      <c r="F10" s="10">
        <f t="shared" si="0"/>
        <v>41.666666666666664</v>
      </c>
      <c r="G10" s="10">
        <f t="shared" si="0"/>
        <v>25</v>
      </c>
      <c r="H10" s="10">
        <f t="shared" si="0"/>
        <v>33.333333333333336</v>
      </c>
      <c r="I10" s="10">
        <f t="shared" si="0"/>
        <v>50</v>
      </c>
      <c r="J10" s="10">
        <f t="shared" si="0"/>
        <v>45.833333333333336</v>
      </c>
      <c r="K10" s="10">
        <f t="shared" si="0"/>
        <v>37.5</v>
      </c>
      <c r="L10" s="10">
        <f t="shared" si="0"/>
        <v>50</v>
      </c>
      <c r="M10" s="10">
        <f t="shared" si="0"/>
        <v>29.166666666666668</v>
      </c>
      <c r="N10" s="10">
        <f t="shared" si="0"/>
        <v>33.333333333333336</v>
      </c>
      <c r="O10" s="10">
        <f t="shared" si="0"/>
        <v>37.5</v>
      </c>
      <c r="P10" s="10">
        <f t="shared" si="0"/>
        <v>41.666666666666664</v>
      </c>
      <c r="Q10" s="10">
        <f t="shared" si="0"/>
        <v>45.833333333333336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1"/>
      <c r="B11" s="1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1"/>
      <c r="B12" s="1"/>
      <c r="C12" s="4" t="s">
        <v>3</v>
      </c>
      <c r="D12" s="9">
        <f>15*D8</f>
        <v>10500</v>
      </c>
      <c r="E12" s="9">
        <f t="shared" ref="E12:Q12" si="1">15*E8</f>
        <v>13500</v>
      </c>
      <c r="F12" s="9">
        <f t="shared" si="1"/>
        <v>15000</v>
      </c>
      <c r="G12" s="9">
        <f t="shared" si="1"/>
        <v>9000</v>
      </c>
      <c r="H12" s="9">
        <f t="shared" si="1"/>
        <v>12000</v>
      </c>
      <c r="I12" s="9">
        <f t="shared" si="1"/>
        <v>18000</v>
      </c>
      <c r="J12" s="9">
        <f t="shared" si="1"/>
        <v>16500</v>
      </c>
      <c r="K12" s="9">
        <f t="shared" si="1"/>
        <v>13500</v>
      </c>
      <c r="L12" s="9">
        <f t="shared" si="1"/>
        <v>18000</v>
      </c>
      <c r="M12" s="9">
        <f t="shared" si="1"/>
        <v>10500</v>
      </c>
      <c r="N12" s="9">
        <f t="shared" si="1"/>
        <v>12000</v>
      </c>
      <c r="O12" s="9">
        <f t="shared" si="1"/>
        <v>13500</v>
      </c>
      <c r="P12" s="9">
        <f t="shared" si="1"/>
        <v>15000</v>
      </c>
      <c r="Q12" s="9">
        <f t="shared" si="1"/>
        <v>16500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1"/>
      <c r="B13" s="1"/>
      <c r="C13" s="4" t="s">
        <v>4</v>
      </c>
      <c r="D13" s="7">
        <v>600</v>
      </c>
      <c r="E13" s="7">
        <v>600</v>
      </c>
      <c r="F13" s="7">
        <v>600</v>
      </c>
      <c r="G13" s="7">
        <v>600</v>
      </c>
      <c r="H13" s="7">
        <v>600</v>
      </c>
      <c r="I13" s="7">
        <v>600</v>
      </c>
      <c r="J13" s="7">
        <v>600</v>
      </c>
      <c r="K13" s="7">
        <v>600</v>
      </c>
      <c r="L13" s="7">
        <v>600</v>
      </c>
      <c r="M13" s="7">
        <v>600</v>
      </c>
      <c r="N13" s="7">
        <v>600</v>
      </c>
      <c r="O13" s="7">
        <v>600</v>
      </c>
      <c r="P13" s="7">
        <v>600</v>
      </c>
      <c r="Q13" s="7">
        <v>600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A14" s="1"/>
      <c r="B14" s="1"/>
      <c r="C14" s="6" t="s">
        <v>5</v>
      </c>
      <c r="D14" s="10">
        <f>+D12/D13</f>
        <v>17.5</v>
      </c>
      <c r="E14" s="10">
        <f t="shared" ref="E14:O14" si="2">+E12/E13</f>
        <v>22.5</v>
      </c>
      <c r="F14" s="10">
        <f t="shared" si="2"/>
        <v>25</v>
      </c>
      <c r="G14" s="10">
        <f t="shared" si="2"/>
        <v>15</v>
      </c>
      <c r="H14" s="10">
        <f t="shared" si="2"/>
        <v>20</v>
      </c>
      <c r="I14" s="10">
        <f t="shared" si="2"/>
        <v>30</v>
      </c>
      <c r="J14" s="10">
        <f t="shared" si="2"/>
        <v>27.5</v>
      </c>
      <c r="K14" s="10">
        <f t="shared" si="2"/>
        <v>22.5</v>
      </c>
      <c r="L14" s="10">
        <f t="shared" si="2"/>
        <v>30</v>
      </c>
      <c r="M14" s="10">
        <f t="shared" si="2"/>
        <v>17.5</v>
      </c>
      <c r="N14" s="10">
        <f t="shared" si="2"/>
        <v>20</v>
      </c>
      <c r="O14" s="10">
        <f t="shared" si="2"/>
        <v>22.5</v>
      </c>
      <c r="P14" s="10">
        <f t="shared" ref="P14" si="3">+P12/P13</f>
        <v>25</v>
      </c>
      <c r="Q14" s="10">
        <f t="shared" ref="Q14" si="4">+Q12/Q13</f>
        <v>27.5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1"/>
      <c r="B15" s="1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 s="1"/>
      <c r="B16" s="1"/>
      <c r="C16" s="4" t="s">
        <v>22</v>
      </c>
      <c r="D16" s="7">
        <v>14</v>
      </c>
      <c r="E16" s="7">
        <v>14</v>
      </c>
      <c r="F16" s="7">
        <v>14</v>
      </c>
      <c r="G16" s="7">
        <v>14</v>
      </c>
      <c r="H16" s="7">
        <v>14</v>
      </c>
      <c r="I16" s="7">
        <v>14</v>
      </c>
      <c r="J16" s="7">
        <v>14</v>
      </c>
      <c r="K16" s="7">
        <v>14</v>
      </c>
      <c r="L16" s="7">
        <v>14</v>
      </c>
      <c r="M16" s="7">
        <v>14</v>
      </c>
      <c r="N16" s="7">
        <v>14</v>
      </c>
      <c r="O16" s="7">
        <v>14</v>
      </c>
      <c r="P16" s="7">
        <v>14</v>
      </c>
      <c r="Q16" s="7">
        <v>14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5">
      <c r="A17" s="1"/>
      <c r="B17" s="1"/>
      <c r="C17" s="4" t="s">
        <v>20</v>
      </c>
      <c r="D17" s="12">
        <f>D8</f>
        <v>700</v>
      </c>
      <c r="E17" s="12">
        <f t="shared" ref="E17:Q17" si="5">E8</f>
        <v>900</v>
      </c>
      <c r="F17" s="12">
        <f t="shared" si="5"/>
        <v>1000</v>
      </c>
      <c r="G17" s="12">
        <f t="shared" si="5"/>
        <v>600</v>
      </c>
      <c r="H17" s="12">
        <f t="shared" si="5"/>
        <v>800</v>
      </c>
      <c r="I17" s="12">
        <f t="shared" si="5"/>
        <v>1200</v>
      </c>
      <c r="J17" s="12">
        <f t="shared" si="5"/>
        <v>1100</v>
      </c>
      <c r="K17" s="12">
        <f t="shared" si="5"/>
        <v>900</v>
      </c>
      <c r="L17" s="12">
        <f t="shared" si="5"/>
        <v>1200</v>
      </c>
      <c r="M17" s="12">
        <f t="shared" si="5"/>
        <v>700</v>
      </c>
      <c r="N17" s="12">
        <f t="shared" si="5"/>
        <v>800</v>
      </c>
      <c r="O17" s="12">
        <f t="shared" si="5"/>
        <v>900</v>
      </c>
      <c r="P17" s="12">
        <f t="shared" si="5"/>
        <v>1000</v>
      </c>
      <c r="Q17" s="12">
        <f t="shared" si="5"/>
        <v>1100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5">
      <c r="A18" s="1"/>
      <c r="B18" s="1"/>
      <c r="C18" s="6" t="s">
        <v>21</v>
      </c>
      <c r="D18" s="13">
        <f>D16*D17</f>
        <v>9800</v>
      </c>
      <c r="E18" s="13">
        <f t="shared" ref="E18:Q18" si="6">E16*E17</f>
        <v>12600</v>
      </c>
      <c r="F18" s="13">
        <f t="shared" si="6"/>
        <v>14000</v>
      </c>
      <c r="G18" s="13">
        <f t="shared" si="6"/>
        <v>8400</v>
      </c>
      <c r="H18" s="13">
        <f t="shared" si="6"/>
        <v>11200</v>
      </c>
      <c r="I18" s="13">
        <f t="shared" si="6"/>
        <v>16800</v>
      </c>
      <c r="J18" s="13">
        <f t="shared" si="6"/>
        <v>15400</v>
      </c>
      <c r="K18" s="13">
        <f t="shared" si="6"/>
        <v>12600</v>
      </c>
      <c r="L18" s="13">
        <f t="shared" si="6"/>
        <v>16800</v>
      </c>
      <c r="M18" s="13">
        <f t="shared" si="6"/>
        <v>9800</v>
      </c>
      <c r="N18" s="13">
        <f t="shared" si="6"/>
        <v>11200</v>
      </c>
      <c r="O18" s="13">
        <f t="shared" si="6"/>
        <v>12600</v>
      </c>
      <c r="P18" s="13">
        <f t="shared" si="6"/>
        <v>14000</v>
      </c>
      <c r="Q18" s="13">
        <f t="shared" si="6"/>
        <v>15400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5">
      <c r="A19" s="1"/>
      <c r="B19" s="1"/>
      <c r="C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5">
      <c r="A20" s="1"/>
      <c r="B20" s="1"/>
      <c r="C20" s="4" t="s">
        <v>26</v>
      </c>
      <c r="D20" s="14">
        <v>50</v>
      </c>
      <c r="E20" s="14">
        <v>50</v>
      </c>
      <c r="F20" s="14">
        <v>50</v>
      </c>
      <c r="G20" s="14">
        <v>50</v>
      </c>
      <c r="H20" s="14">
        <v>50</v>
      </c>
      <c r="I20" s="14">
        <v>50</v>
      </c>
      <c r="J20" s="14">
        <v>50</v>
      </c>
      <c r="K20" s="14">
        <v>50</v>
      </c>
      <c r="L20" s="14">
        <v>50</v>
      </c>
      <c r="M20" s="14">
        <v>50</v>
      </c>
      <c r="N20" s="14">
        <v>50</v>
      </c>
      <c r="O20" s="14">
        <v>50</v>
      </c>
      <c r="P20" s="14">
        <v>50</v>
      </c>
      <c r="Q20" s="14">
        <v>50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5">
      <c r="A21" s="1"/>
      <c r="B21" s="1"/>
      <c r="C21" s="4" t="s">
        <v>27</v>
      </c>
      <c r="D21" s="12">
        <f t="shared" ref="D21:Q21" si="7">D25</f>
        <v>700</v>
      </c>
      <c r="E21" s="12">
        <f t="shared" si="7"/>
        <v>900</v>
      </c>
      <c r="F21" s="12">
        <f t="shared" si="7"/>
        <v>1000</v>
      </c>
      <c r="G21" s="12">
        <f t="shared" si="7"/>
        <v>600</v>
      </c>
      <c r="H21" s="12">
        <f t="shared" si="7"/>
        <v>800</v>
      </c>
      <c r="I21" s="12">
        <f t="shared" si="7"/>
        <v>1200</v>
      </c>
      <c r="J21" s="12">
        <f t="shared" si="7"/>
        <v>1100</v>
      </c>
      <c r="K21" s="12">
        <f t="shared" si="7"/>
        <v>900</v>
      </c>
      <c r="L21" s="12">
        <f t="shared" si="7"/>
        <v>1200</v>
      </c>
      <c r="M21" s="12">
        <f t="shared" si="7"/>
        <v>700</v>
      </c>
      <c r="N21" s="12">
        <f t="shared" si="7"/>
        <v>800</v>
      </c>
      <c r="O21" s="12">
        <f t="shared" si="7"/>
        <v>900</v>
      </c>
      <c r="P21" s="12">
        <f t="shared" si="7"/>
        <v>1000</v>
      </c>
      <c r="Q21" s="12">
        <f t="shared" si="7"/>
        <v>1100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1"/>
      <c r="B22" s="1"/>
      <c r="C22" s="6" t="s">
        <v>25</v>
      </c>
      <c r="D22" s="15">
        <f>D20/(D21+D20)</f>
        <v>6.6666666666666666E-2</v>
      </c>
      <c r="E22" s="15">
        <f t="shared" ref="E22:Q22" si="8">E20/(E21+E20)</f>
        <v>5.2631578947368418E-2</v>
      </c>
      <c r="F22" s="15">
        <f t="shared" si="8"/>
        <v>4.7619047619047616E-2</v>
      </c>
      <c r="G22" s="15">
        <f t="shared" si="8"/>
        <v>7.6923076923076927E-2</v>
      </c>
      <c r="H22" s="15">
        <f t="shared" si="8"/>
        <v>5.8823529411764705E-2</v>
      </c>
      <c r="I22" s="15">
        <f t="shared" si="8"/>
        <v>0.04</v>
      </c>
      <c r="J22" s="15">
        <f t="shared" si="8"/>
        <v>4.3478260869565216E-2</v>
      </c>
      <c r="K22" s="15">
        <f t="shared" si="8"/>
        <v>5.2631578947368418E-2</v>
      </c>
      <c r="L22" s="15">
        <f t="shared" si="8"/>
        <v>0.04</v>
      </c>
      <c r="M22" s="15">
        <f t="shared" si="8"/>
        <v>6.6666666666666666E-2</v>
      </c>
      <c r="N22" s="15">
        <f t="shared" si="8"/>
        <v>5.8823529411764705E-2</v>
      </c>
      <c r="O22" s="15">
        <f t="shared" si="8"/>
        <v>5.2631578947368418E-2</v>
      </c>
      <c r="P22" s="15">
        <f t="shared" si="8"/>
        <v>4.7619047619047616E-2</v>
      </c>
      <c r="Q22" s="15">
        <f t="shared" si="8"/>
        <v>4.3478260869565216E-2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5">
      <c r="A23" s="1"/>
      <c r="B23" s="1"/>
      <c r="C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5">
      <c r="A24" s="1"/>
      <c r="B24" s="1"/>
      <c r="C24" s="4" t="s">
        <v>23</v>
      </c>
      <c r="D24" s="7">
        <v>700</v>
      </c>
      <c r="E24" s="7">
        <v>700</v>
      </c>
      <c r="F24" s="7">
        <v>700</v>
      </c>
      <c r="G24" s="7">
        <v>700</v>
      </c>
      <c r="H24" s="7">
        <v>700</v>
      </c>
      <c r="I24" s="7">
        <v>700</v>
      </c>
      <c r="J24" s="7">
        <v>700</v>
      </c>
      <c r="K24" s="7">
        <v>700</v>
      </c>
      <c r="L24" s="7">
        <v>700</v>
      </c>
      <c r="M24" s="7">
        <v>700</v>
      </c>
      <c r="N24" s="7">
        <v>700</v>
      </c>
      <c r="O24" s="7">
        <v>700</v>
      </c>
      <c r="P24" s="7">
        <v>700</v>
      </c>
      <c r="Q24" s="7">
        <v>700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1"/>
      <c r="B25" s="1"/>
      <c r="C25" s="4" t="s">
        <v>20</v>
      </c>
      <c r="D25" s="12">
        <f>D8</f>
        <v>700</v>
      </c>
      <c r="E25" s="12">
        <f t="shared" ref="E25:Q25" si="9">E8</f>
        <v>900</v>
      </c>
      <c r="F25" s="12">
        <f t="shared" si="9"/>
        <v>1000</v>
      </c>
      <c r="G25" s="12">
        <f t="shared" si="9"/>
        <v>600</v>
      </c>
      <c r="H25" s="12">
        <f t="shared" si="9"/>
        <v>800</v>
      </c>
      <c r="I25" s="12">
        <f t="shared" si="9"/>
        <v>1200</v>
      </c>
      <c r="J25" s="12">
        <f t="shared" si="9"/>
        <v>1100</v>
      </c>
      <c r="K25" s="12">
        <f t="shared" si="9"/>
        <v>900</v>
      </c>
      <c r="L25" s="12">
        <f t="shared" si="9"/>
        <v>1200</v>
      </c>
      <c r="M25" s="12">
        <f t="shared" si="9"/>
        <v>700</v>
      </c>
      <c r="N25" s="12">
        <f t="shared" si="9"/>
        <v>800</v>
      </c>
      <c r="O25" s="12">
        <f t="shared" si="9"/>
        <v>900</v>
      </c>
      <c r="P25" s="12">
        <f t="shared" si="9"/>
        <v>1000</v>
      </c>
      <c r="Q25" s="12">
        <f t="shared" si="9"/>
        <v>1100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1"/>
      <c r="B26" s="1"/>
      <c r="C26" s="6" t="s">
        <v>24</v>
      </c>
      <c r="D26" s="2">
        <f>IF(D25&gt;=D24,1,0)</f>
        <v>1</v>
      </c>
      <c r="E26" s="2">
        <f t="shared" ref="E26:Q26" si="10">IF(E25&gt;=E24,1,0)</f>
        <v>1</v>
      </c>
      <c r="F26" s="2">
        <f t="shared" si="10"/>
        <v>1</v>
      </c>
      <c r="G26" s="2">
        <f t="shared" si="10"/>
        <v>0</v>
      </c>
      <c r="H26" s="2">
        <f t="shared" si="10"/>
        <v>1</v>
      </c>
      <c r="I26" s="2">
        <f t="shared" si="10"/>
        <v>1</v>
      </c>
      <c r="J26" s="2">
        <f t="shared" si="10"/>
        <v>1</v>
      </c>
      <c r="K26" s="2">
        <f t="shared" si="10"/>
        <v>1</v>
      </c>
      <c r="L26" s="2">
        <f t="shared" si="10"/>
        <v>1</v>
      </c>
      <c r="M26" s="2">
        <f t="shared" si="10"/>
        <v>1</v>
      </c>
      <c r="N26" s="2">
        <f t="shared" si="10"/>
        <v>1</v>
      </c>
      <c r="O26" s="2">
        <f t="shared" si="10"/>
        <v>1</v>
      </c>
      <c r="P26" s="2">
        <f t="shared" si="10"/>
        <v>1</v>
      </c>
      <c r="Q26" s="2">
        <f t="shared" si="10"/>
        <v>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1"/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1"/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1"/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1"/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A31" s="1"/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1"/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1"/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7">
        <f>SUM(D26:Q26)</f>
        <v>13</v>
      </c>
      <c r="P33" s="27"/>
      <c r="Q33" s="27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1"/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7"/>
      <c r="P34" s="27"/>
      <c r="Q34" s="27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.75" thickBot="1" x14ac:dyDescent="0.3">
      <c r="A35" s="1"/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8"/>
      <c r="P35" s="28"/>
      <c r="Q35" s="2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1"/>
      <c r="B36" s="1"/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9">
        <f>COUNT(D26:Q26)</f>
        <v>14</v>
      </c>
      <c r="P36" s="29"/>
      <c r="Q36" s="29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1"/>
      <c r="B37" s="1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9"/>
      <c r="P37" s="29"/>
      <c r="Q37" s="29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1"/>
      <c r="B38" s="1"/>
      <c r="C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9"/>
      <c r="P38" s="29"/>
      <c r="Q38" s="2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1"/>
      <c r="B39" s="1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5">
      <c r="A40" s="1"/>
      <c r="B40" s="1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25">
      <c r="A41" s="1"/>
      <c r="B41" s="1"/>
      <c r="C41" s="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5">
      <c r="B42" s="1"/>
      <c r="C42" s="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9" t="s">
        <v>41</v>
      </c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idden="1" x14ac:dyDescent="0.25"/>
    <row r="44" spans="1:28" hidden="1" x14ac:dyDescent="0.25"/>
    <row r="45" spans="1:28" hidden="1" x14ac:dyDescent="0.25"/>
    <row r="46" spans="1:28" hidden="1" x14ac:dyDescent="0.25"/>
    <row r="47" spans="1:28" hidden="1" x14ac:dyDescent="0.25"/>
    <row r="48" spans="1:2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mergeCells count="2">
    <mergeCell ref="O33:Q35"/>
    <mergeCell ref="O36:Q38"/>
  </mergeCells>
  <phoneticPr fontId="3" type="noConversion"/>
  <hyperlinks>
    <hyperlink ref="Q2" r:id="rId1" xr:uid="{D103FFFD-AA15-49E4-BEF4-550C01691EB8}"/>
    <hyperlink ref="R42" r:id="rId2" display="https://insightsoftware.com/solutions/business-dashboards/" xr:uid="{1F599122-BB3F-46C5-8FD6-CA4683B83AEF}"/>
  </hyperlinks>
  <pageMargins left="0.7" right="0.7" top="0.75" bottom="0.75" header="0.3" footer="0.3"/>
  <pageSetup orientation="portrait" horizontalDpi="4294967293" verticalDpi="4294967293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CB5B5AF-3390-4FE3-A658-773E01D9F37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D26:Q26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AABC627D3684CA8D00F3CC2F1966D" ma:contentTypeVersion="14" ma:contentTypeDescription="Create a new document." ma:contentTypeScope="" ma:versionID="c74b031bd566d5a00703bef756071369">
  <xsd:schema xmlns:xsd="http://www.w3.org/2001/XMLSchema" xmlns:xs="http://www.w3.org/2001/XMLSchema" xmlns:p="http://schemas.microsoft.com/office/2006/metadata/properties" xmlns:ns1="http://schemas.microsoft.com/sharepoint/v3" xmlns:ns2="4266cdb0-00e0-4509-9b00-e40aabc6fdb2" xmlns:ns3="65727519-3d58-4551-b7a8-7a6fc4aeb831" targetNamespace="http://schemas.microsoft.com/office/2006/metadata/properties" ma:root="true" ma:fieldsID="30aaa4ecd8933f3e0da18663132ecb42" ns1:_="" ns2:_="" ns3:_="">
    <xsd:import namespace="http://schemas.microsoft.com/sharepoint/v3"/>
    <xsd:import namespace="4266cdb0-00e0-4509-9b00-e40aabc6fdb2"/>
    <xsd:import namespace="65727519-3d58-4551-b7a8-7a6fc4aeb831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6cdb0-00e0-4509-9b00-e40aabc6fdb2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_x0024_Resources_x003a_core_x002c_Signoff_Status_x003b_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27519-3d58-4551-b7a8-7a6fc4aeb8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266cdb0-00e0-4509-9b00-e40aabc6fdb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4B076D-71DB-4135-BC75-4C49ACBE9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66cdb0-00e0-4509-9b00-e40aabc6fdb2"/>
    <ds:schemaRef ds:uri="65727519-3d58-4551-b7a8-7a6fc4aeb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A9688F-67F2-45A0-968A-B0B4640DE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2C2779-F024-4CFF-A5C5-8739DD27A484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65727519-3d58-4551-b7a8-7a6fc4aeb831"/>
    <ds:schemaRef ds:uri="4266cdb0-00e0-4509-9b00-e40aabc6fdb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Bryan Motteram</cp:lastModifiedBy>
  <dcterms:created xsi:type="dcterms:W3CDTF">2020-09-11T00:44:42Z</dcterms:created>
  <dcterms:modified xsi:type="dcterms:W3CDTF">2020-09-17T08:28:07Z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  <property fmtid="{D5CDD505-2E9C-101B-9397-08002B2CF9AE}" pid="3" name="ContentTypeId">
    <vt:lpwstr>0x010100E1FAABC627D3684CA8D00F3CC2F1966D</vt:lpwstr>
  </property>
</Properties>
</file>