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tteram\Downloads\"/>
    </mc:Choice>
  </mc:AlternateContent>
  <xr:revisionPtr revIDLastSave="0" documentId="13_ncr:1_{99769E68-1D9F-42B0-9D33-CCBA43A017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Dashboar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23" i="1"/>
  <c r="D28" i="1"/>
  <c r="E23" i="1"/>
  <c r="E28" i="1" s="1"/>
  <c r="F23" i="1"/>
  <c r="F28" i="1"/>
  <c r="G23" i="1"/>
  <c r="G28" i="1" s="1"/>
  <c r="H23" i="1"/>
  <c r="H28" i="1"/>
  <c r="I23" i="1"/>
  <c r="I28" i="1" s="1"/>
  <c r="J23" i="1"/>
  <c r="J28" i="1"/>
  <c r="K23" i="1"/>
  <c r="K28" i="1" s="1"/>
  <c r="L23" i="1"/>
  <c r="L28" i="1"/>
  <c r="M23" i="1"/>
  <c r="M28" i="1" s="1"/>
  <c r="N23" i="1"/>
  <c r="N28" i="1"/>
  <c r="C23" i="1"/>
  <c r="C28" i="1" s="1"/>
  <c r="D21" i="1"/>
  <c r="F21" i="1"/>
  <c r="H21" i="1"/>
  <c r="J21" i="1"/>
  <c r="L21" i="1"/>
  <c r="N21" i="1"/>
  <c r="C16" i="1"/>
  <c r="D12" i="1"/>
  <c r="E12" i="1"/>
  <c r="F12" i="1"/>
  <c r="G12" i="1"/>
  <c r="H12" i="1"/>
  <c r="I12" i="1"/>
  <c r="J12" i="1"/>
  <c r="K12" i="1"/>
  <c r="L12" i="1"/>
  <c r="M12" i="1"/>
  <c r="N12" i="1"/>
  <c r="C12" i="1"/>
  <c r="E7" i="1"/>
  <c r="F7" i="1"/>
  <c r="G7" i="1"/>
  <c r="H7" i="1"/>
  <c r="I7" i="1"/>
  <c r="J7" i="1"/>
  <c r="K7" i="1"/>
  <c r="L7" i="1"/>
  <c r="M7" i="1"/>
  <c r="N7" i="1"/>
  <c r="C7" i="1"/>
  <c r="D10" i="1"/>
  <c r="E10" i="1"/>
  <c r="F10" i="1"/>
  <c r="G10" i="1"/>
  <c r="H10" i="1"/>
  <c r="I10" i="1"/>
  <c r="J10" i="1"/>
  <c r="K10" i="1"/>
  <c r="L10" i="1"/>
  <c r="M10" i="1"/>
  <c r="N10" i="1"/>
  <c r="C10" i="1"/>
  <c r="D16" i="1"/>
  <c r="E16" i="1"/>
  <c r="F16" i="1"/>
  <c r="G16" i="1"/>
  <c r="H16" i="1"/>
  <c r="I16" i="1"/>
  <c r="J16" i="1"/>
  <c r="K16" i="1"/>
  <c r="L16" i="1"/>
  <c r="M16" i="1"/>
  <c r="N16" i="1"/>
  <c r="M21" i="1" l="1"/>
  <c r="E21" i="1"/>
  <c r="I21" i="1"/>
  <c r="C21" i="1"/>
  <c r="K21" i="1"/>
  <c r="G21" i="1"/>
</calcChain>
</file>

<file path=xl/sharedStrings.xml><?xml version="1.0" encoding="utf-8"?>
<sst xmlns="http://schemas.openxmlformats.org/spreadsheetml/2006/main" count="52" uniqueCount="46">
  <si>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</si>
  <si>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</si>
  <si>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</si>
  <si>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</si>
  <si>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</si>
  <si>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</si>
  <si>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</si>
  <si>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</si>
  <si>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</si>
  <si>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</si>
  <si>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</si>
  <si>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</si>
  <si>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Revenue</t>
  </si>
  <si>
    <t>Trend</t>
  </si>
  <si>
    <t>The steps to using this are simple:</t>
  </si>
  <si>
    <t>-</t>
  </si>
  <si>
    <t>Liquidity</t>
  </si>
  <si>
    <t>millions ($M)</t>
  </si>
  <si>
    <t>Cash</t>
  </si>
  <si>
    <t>Debt</t>
  </si>
  <si>
    <t>Return on Rate Base</t>
  </si>
  <si>
    <t>Rate Base Assets</t>
  </si>
  <si>
    <t>Cost of Capital</t>
  </si>
  <si>
    <t>Equity</t>
  </si>
  <si>
    <t>Corporate Tax Rate</t>
  </si>
  <si>
    <t>Cost of Equity</t>
  </si>
  <si>
    <t>Cost of Debt</t>
  </si>
  <si>
    <t>Debt to Equity Ratio</t>
  </si>
  <si>
    <t>Current Ratio (Liquidity)</t>
  </si>
  <si>
    <t>Debt Coverage</t>
  </si>
  <si>
    <t>C. Assets</t>
  </si>
  <si>
    <t>C. Liabilities</t>
  </si>
  <si>
    <t>This dashboard represents key metrics for a utility company.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</si>
  <si>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Changing these will affect all metrics on the right side of the dashboard.</t>
    </r>
  </si>
  <si>
    <t>Save time with financial dashboards that refresh automatically -- Book your free demo.</t>
  </si>
  <si>
    <t>Did you know?</t>
  </si>
  <si>
    <t>This dashboard can be connected directly to your ERP and other data sources.</t>
  </si>
  <si>
    <t xml:space="preserve">Drag and drop the data you want from your financial system with ease. </t>
  </si>
  <si>
    <t>Schedule your dashboards to automatically refresh and distribute to staff.</t>
  </si>
  <si>
    <t>Govern your data and reports to prevent mistakes and maintain control.</t>
  </si>
  <si>
    <t>Get a Demo Today &gt;</t>
  </si>
  <si>
    <t>Learn about insightsoftware:</t>
  </si>
  <si>
    <t>https://insightsoftware.com/</t>
  </si>
  <si>
    <t>https://insightsoftware.com/solutions/manufacturing/</t>
  </si>
  <si>
    <t>https://insightsoftware.com/solutions/business-dashboards/</t>
  </si>
  <si>
    <t>https://insightsoftware.com/data-sources/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</si>
</sst>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(* #,##0.00_);_(* \(#,##0.00\);_(* &quot;-&quot;??_);_(@_)"/>
    <numFmt numFmtId="166" formatCode="_(* #,##0_);_(* \(#,##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 inden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3" fontId="4" fillId="2" borderId="0" xfId="1" applyNumberFormat="1" applyFont="1" applyFill="1" applyAlignment="1">
      <alignment horizontal="center" vertical="center"/>
    </xf>
    <xf numFmtId="9" fontId="5" fillId="2" borderId="0" xfId="2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right"/>
    </xf>
    <xf numFmtId="2" fontId="0" fillId="2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 vertical="center"/>
    </xf>
    <xf numFmtId="167" fontId="0" fillId="2" borderId="0" xfId="0" applyNumberFormat="1" applyFill="1" applyAlignment="1">
      <alignment horizontal="center"/>
    </xf>
    <xf numFmtId="9" fontId="4" fillId="2" borderId="0" xfId="2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7" fontId="0" fillId="2" borderId="0" xfId="0" applyNumberFormat="1" applyFill="1"/>
    <xf numFmtId="166" fontId="0" fillId="2" borderId="0" xfId="0" applyNumberFormat="1" applyFill="1" applyBorder="1"/>
    <xf numFmtId="0" fontId="0" fillId="2" borderId="0" xfId="0" applyFill="1" applyBorder="1"/>
    <xf numFmtId="0" fontId="7" fillId="2" borderId="0" xfId="3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left"/>
    </xf>
    <xf numFmtId="0" fontId="0" fillId="3" borderId="0" xfId="0" quotePrefix="1" applyFill="1" applyAlignment="1">
      <alignment horizontal="left"/>
    </xf>
    <xf numFmtId="0" fontId="7" fillId="3" borderId="0" xfId="3" applyFill="1" applyAlignment="1">
      <alignment vertical="center"/>
    </xf>
    <xf numFmtId="0" fontId="8" fillId="2" borderId="0" xfId="0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D/E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Dashboard!$B$14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Dashboard!$C$14:$O$14</c15:sqref>
                  </c15:fullRef>
                </c:ext>
              </c:extLst>
              <c:f>Dashboard!$C$14:$N$14</c:f>
              <c:numCache>
                <c:formatCode>#,##0</c:formatCode>
                <c:ptCount val="12"/>
                <c:pt idx="0">
                  <c:v>60000</c:v>
                </c:pt>
                <c:pt idx="1">
                  <c:v>90000</c:v>
                </c:pt>
                <c:pt idx="2">
                  <c:v>99000.000000000015</c:v>
                </c:pt>
                <c:pt idx="3">
                  <c:v>108900.00000000003</c:v>
                </c:pt>
                <c:pt idx="4">
                  <c:v>119790.00000000004</c:v>
                </c:pt>
                <c:pt idx="5">
                  <c:v>131769.00000000006</c:v>
                </c:pt>
                <c:pt idx="6">
                  <c:v>144945.90000000008</c:v>
                </c:pt>
                <c:pt idx="7">
                  <c:v>159440.49000000011</c:v>
                </c:pt>
                <c:pt idx="8">
                  <c:v>175384.53900000014</c:v>
                </c:pt>
                <c:pt idx="9">
                  <c:v>192922.99290000016</c:v>
                </c:pt>
                <c:pt idx="10">
                  <c:v>212215.29219000018</c:v>
                </c:pt>
                <c:pt idx="11">
                  <c:v>233436.82140900023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02-401D-9817-0740E7B48EFB}"/>
            </c:ext>
          </c:extLst>
        </c:ser>
        <c:ser>
          <c:idx val="16"/>
          <c:order val="16"/>
          <c:tx>
            <c:strRef>
              <c:f>Dashboard!$B$22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Dashboard!$C$22:$O$22</c15:sqref>
                  </c15:fullRef>
                </c:ext>
              </c:extLst>
              <c:f>Dashboard!$C$22:$N$22</c:f>
              <c:numCache>
                <c:formatCode>#,##0</c:formatCode>
                <c:ptCount val="12"/>
                <c:pt idx="0">
                  <c:v>90000</c:v>
                </c:pt>
                <c:pt idx="1">
                  <c:v>103499.99999999999</c:v>
                </c:pt>
                <c:pt idx="2">
                  <c:v>124199.99999999997</c:v>
                </c:pt>
                <c:pt idx="3">
                  <c:v>155249.99999999997</c:v>
                </c:pt>
                <c:pt idx="4">
                  <c:v>194062.49999999997</c:v>
                </c:pt>
                <c:pt idx="5">
                  <c:v>242578.12499999997</c:v>
                </c:pt>
                <c:pt idx="6">
                  <c:v>303222.65624999994</c:v>
                </c:pt>
                <c:pt idx="7">
                  <c:v>379028.32031249994</c:v>
                </c:pt>
                <c:pt idx="8">
                  <c:v>473785.40039062494</c:v>
                </c:pt>
                <c:pt idx="9">
                  <c:v>592231.75048828113</c:v>
                </c:pt>
                <c:pt idx="10">
                  <c:v>740289.68811035145</c:v>
                </c:pt>
                <c:pt idx="11">
                  <c:v>925362.11013793934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02-401D-9817-0740E7B48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0960512"/>
        <c:axId val="100966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Dashboard!$C$6:$O$6</c15:sqref>
                        </c15:fullRef>
                        <c15:formulaRef>
                          <c15:sqref>Dashboard!$C$6:$N$6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002-401D-9817-0740E7B48EF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Current Ratio (Liquidity)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Dashboard!$C$7:$O$7</c15:sqref>
                        </c15:fullRef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1.3333333333333333</c:v>
                      </c:pt>
                      <c:pt idx="1">
                        <c:v>1.0222222222222221</c:v>
                      </c:pt>
                      <c:pt idx="2">
                        <c:v>1.115151515151515</c:v>
                      </c:pt>
                      <c:pt idx="3">
                        <c:v>1.2672176308539942</c:v>
                      </c:pt>
                      <c:pt idx="4">
                        <c:v>1.4400200350613568</c:v>
                      </c:pt>
                      <c:pt idx="5">
                        <c:v>1.6363864034788145</c:v>
                      </c:pt>
                      <c:pt idx="6">
                        <c:v>1.8595300039531981</c:v>
                      </c:pt>
                      <c:pt idx="7">
                        <c:v>2.1131022772195429</c:v>
                      </c:pt>
                      <c:pt idx="8">
                        <c:v>2.4012525877494806</c:v>
                      </c:pt>
                      <c:pt idx="9">
                        <c:v>2.7286961224425914</c:v>
                      </c:pt>
                      <c:pt idx="10">
                        <c:v>3.1007910482302172</c:v>
                      </c:pt>
                      <c:pt idx="11">
                        <c:v>3.5236261911707012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002-401D-9817-0740E7B48EF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C.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Dashboard!$C$8:$O$8</c15:sqref>
                        </c15:fullRef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23000</c:v>
                      </c:pt>
                      <c:pt idx="2">
                        <c:v>27600</c:v>
                      </c:pt>
                      <c:pt idx="3">
                        <c:v>34500</c:v>
                      </c:pt>
                      <c:pt idx="4">
                        <c:v>43125</c:v>
                      </c:pt>
                      <c:pt idx="5">
                        <c:v>53906.25</c:v>
                      </c:pt>
                      <c:pt idx="6">
                        <c:v>67382.8125</c:v>
                      </c:pt>
                      <c:pt idx="7">
                        <c:v>84228.515625</c:v>
                      </c:pt>
                      <c:pt idx="8">
                        <c:v>105285.64453125</c:v>
                      </c:pt>
                      <c:pt idx="9">
                        <c:v>131607.0556640625</c:v>
                      </c:pt>
                      <c:pt idx="10">
                        <c:v>164508.81958007813</c:v>
                      </c:pt>
                      <c:pt idx="11">
                        <c:v>205636.02447509766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002-401D-9817-0740E7B48EF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C. Liabilities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Dashboard!$C$9:$O$9</c15:sqref>
                        </c15:fullRef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15000</c:v>
                      </c:pt>
                      <c:pt idx="1">
                        <c:v>22500</c:v>
                      </c:pt>
                      <c:pt idx="2">
                        <c:v>24750.000000000004</c:v>
                      </c:pt>
                      <c:pt idx="3">
                        <c:v>27225.000000000007</c:v>
                      </c:pt>
                      <c:pt idx="4">
                        <c:v>29947.500000000011</c:v>
                      </c:pt>
                      <c:pt idx="5">
                        <c:v>32942.250000000015</c:v>
                      </c:pt>
                      <c:pt idx="6">
                        <c:v>36236.47500000002</c:v>
                      </c:pt>
                      <c:pt idx="7">
                        <c:v>39860.122500000027</c:v>
                      </c:pt>
                      <c:pt idx="8">
                        <c:v>43846.134750000034</c:v>
                      </c:pt>
                      <c:pt idx="9">
                        <c:v>48230.748225000039</c:v>
                      </c:pt>
                      <c:pt idx="10">
                        <c:v>53053.823047500046</c:v>
                      </c:pt>
                      <c:pt idx="11">
                        <c:v>58359.205352250057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002-401D-9817-0740E7B48EF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Liquidity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Dashboard!$C$10:$O$10</c15:sqref>
                        </c15:fullRef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5000</c:v>
                      </c:pt>
                      <c:pt idx="1">
                        <c:v>500</c:v>
                      </c:pt>
                      <c:pt idx="2">
                        <c:v>2849.9999999999964</c:v>
                      </c:pt>
                      <c:pt idx="3">
                        <c:v>7274.9999999999927</c:v>
                      </c:pt>
                      <c:pt idx="4">
                        <c:v>13177.499999999989</c:v>
                      </c:pt>
                      <c:pt idx="5">
                        <c:v>20963.999999999985</c:v>
                      </c:pt>
                      <c:pt idx="6">
                        <c:v>31146.33749999998</c:v>
                      </c:pt>
                      <c:pt idx="7">
                        <c:v>44368.393124999973</c:v>
                      </c:pt>
                      <c:pt idx="8">
                        <c:v>61439.509781249966</c:v>
                      </c:pt>
                      <c:pt idx="9">
                        <c:v>83376.307439062453</c:v>
                      </c:pt>
                      <c:pt idx="10">
                        <c:v>111454.99653257808</c:v>
                      </c:pt>
                      <c:pt idx="11">
                        <c:v>147276.81912284761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002-401D-9817-0740E7B48EF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Dashboard!$C$11:$O$11</c15:sqref>
                        </c15:fullRef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002-401D-9817-0740E7B48EF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Debt Coverage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Dashboard!$C$12:$O$12</c15:sqref>
                        </c15:fullRef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0.38333333333333336</c:v>
                      </c:pt>
                      <c:pt idx="2">
                        <c:v>0.4181818181818181</c:v>
                      </c:pt>
                      <c:pt idx="3">
                        <c:v>0.47520661157024779</c:v>
                      </c:pt>
                      <c:pt idx="4">
                        <c:v>0.54000751314800877</c:v>
                      </c:pt>
                      <c:pt idx="5">
                        <c:v>0.6136449013045554</c:v>
                      </c:pt>
                      <c:pt idx="6">
                        <c:v>0.69732375148244929</c:v>
                      </c:pt>
                      <c:pt idx="7">
                        <c:v>0.79241335395732859</c:v>
                      </c:pt>
                      <c:pt idx="8">
                        <c:v>0.90046972040605522</c:v>
                      </c:pt>
                      <c:pt idx="9">
                        <c:v>1.0232610459159717</c:v>
                      </c:pt>
                      <c:pt idx="10">
                        <c:v>1.1627966430863315</c:v>
                      </c:pt>
                      <c:pt idx="11">
                        <c:v>1.3213598216890128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002-401D-9817-0740E7B48EF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Cash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Dashboard!$C$13:$O$13</c15:sqref>
                        </c15:fullRef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30000</c:v>
                      </c:pt>
                      <c:pt idx="1">
                        <c:v>34500</c:v>
                      </c:pt>
                      <c:pt idx="2">
                        <c:v>41400</c:v>
                      </c:pt>
                      <c:pt idx="3">
                        <c:v>51750</c:v>
                      </c:pt>
                      <c:pt idx="4">
                        <c:v>64687.5</c:v>
                      </c:pt>
                      <c:pt idx="5">
                        <c:v>80859.375</c:v>
                      </c:pt>
                      <c:pt idx="6">
                        <c:v>101074.21875</c:v>
                      </c:pt>
                      <c:pt idx="7">
                        <c:v>126342.7734375</c:v>
                      </c:pt>
                      <c:pt idx="8">
                        <c:v>157928.466796875</c:v>
                      </c:pt>
                      <c:pt idx="9">
                        <c:v>197410.58349609375</c:v>
                      </c:pt>
                      <c:pt idx="10">
                        <c:v>246763.22937011719</c:v>
                      </c:pt>
                      <c:pt idx="11">
                        <c:v>308454.03671264648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002-401D-9817-0740E7B48EF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Dashboard!$C$15:$O$15</c15:sqref>
                        </c15:fullRef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002-401D-9817-0740E7B48EF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Return on Rate Base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Dashboard!$C$16:$O$16</c15:sqref>
                        </c15:fullRef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0.23333333333333334</c:v>
                      </c:pt>
                      <c:pt idx="1">
                        <c:v>0.76666666666666672</c:v>
                      </c:pt>
                      <c:pt idx="2">
                        <c:v>0.78186968838526916</c:v>
                      </c:pt>
                      <c:pt idx="3">
                        <c:v>0.80288573423318599</c:v>
                      </c:pt>
                      <c:pt idx="4">
                        <c:v>0.82233705808321578</c:v>
                      </c:pt>
                      <c:pt idx="5">
                        <c:v>0.84025083021653046</c:v>
                      </c:pt>
                      <c:pt idx="6">
                        <c:v>0.85667316952950379</c:v>
                      </c:pt>
                      <c:pt idx="7">
                        <c:v>0.8716651295596769</c:v>
                      </c:pt>
                      <c:pt idx="8">
                        <c:v>0.88529889585168742</c:v>
                      </c:pt>
                      <c:pt idx="9">
                        <c:v>0.89765432897289188</c:v>
                      </c:pt>
                      <c:pt idx="10">
                        <c:v>0.9088159341675931</c:v>
                      </c:pt>
                      <c:pt idx="11">
                        <c:v>0.91887029368974293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002-401D-9817-0740E7B48EF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Rate Base Assets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Dashboard!$C$17:$O$17</c15:sqref>
                        </c15:fullRef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69000</c:v>
                      </c:pt>
                      <c:pt idx="2">
                        <c:v>82800</c:v>
                      </c:pt>
                      <c:pt idx="3">
                        <c:v>103500</c:v>
                      </c:pt>
                      <c:pt idx="4">
                        <c:v>129375</c:v>
                      </c:pt>
                      <c:pt idx="5">
                        <c:v>161718.75</c:v>
                      </c:pt>
                      <c:pt idx="6">
                        <c:v>202148.4375</c:v>
                      </c:pt>
                      <c:pt idx="7">
                        <c:v>252685.546875</c:v>
                      </c:pt>
                      <c:pt idx="8">
                        <c:v>315856.93359375</c:v>
                      </c:pt>
                      <c:pt idx="9">
                        <c:v>394821.1669921875</c:v>
                      </c:pt>
                      <c:pt idx="10">
                        <c:v>493526.45874023438</c:v>
                      </c:pt>
                      <c:pt idx="11">
                        <c:v>616908.07342529297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002-401D-9817-0740E7B48EF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Dashboard!$C$18:$O$18</c15:sqref>
                        </c15:fullRef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14000</c:v>
                      </c:pt>
                      <c:pt idx="1">
                        <c:v>21000</c:v>
                      </c:pt>
                      <c:pt idx="2">
                        <c:v>23100.000000000004</c:v>
                      </c:pt>
                      <c:pt idx="3">
                        <c:v>25410.000000000007</c:v>
                      </c:pt>
                      <c:pt idx="4">
                        <c:v>27951.000000000011</c:v>
                      </c:pt>
                      <c:pt idx="5">
                        <c:v>30746.100000000013</c:v>
                      </c:pt>
                      <c:pt idx="6">
                        <c:v>33820.710000000014</c:v>
                      </c:pt>
                      <c:pt idx="7">
                        <c:v>37202.781000000017</c:v>
                      </c:pt>
                      <c:pt idx="8">
                        <c:v>40923.05910000002</c:v>
                      </c:pt>
                      <c:pt idx="9">
                        <c:v>45015.365010000023</c:v>
                      </c:pt>
                      <c:pt idx="10">
                        <c:v>49516.901511000033</c:v>
                      </c:pt>
                      <c:pt idx="11">
                        <c:v>54468.591662100043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002-401D-9817-0740E7B48EF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Dashboard!$C$19:$O$19</c15:sqref>
                        </c15:fullRef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002-401D-9817-0740E7B48EF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Dashboard!$C$20:$O$20</c15:sqref>
                        </c15:fullRef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002-401D-9817-0740E7B48EF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Cost of Capital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Dashboard!$C$21:$O$21</c15:sqref>
                        </c15:fullRef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3.456E-2</c:v>
                      </c:pt>
                      <c:pt idx="1">
                        <c:v>3.367441860465116E-2</c:v>
                      </c:pt>
                      <c:pt idx="2">
                        <c:v>3.3967741935483867E-2</c:v>
                      </c:pt>
                      <c:pt idx="3">
                        <c:v>3.4393185689948889E-2</c:v>
                      </c:pt>
                      <c:pt idx="4">
                        <c:v>3.4809204960929097E-2</c:v>
                      </c:pt>
                      <c:pt idx="5">
                        <c:v>3.5212843159941457E-2</c:v>
                      </c:pt>
                      <c:pt idx="6">
                        <c:v>3.5601511501622662E-2</c:v>
                      </c:pt>
                      <c:pt idx="7">
                        <c:v>3.5973043150370074E-2</c:v>
                      </c:pt>
                      <c:pt idx="8">
                        <c:v>3.6325723688562947E-2</c:v>
                      </c:pt>
                      <c:pt idx="9">
                        <c:v>3.6658298602238105E-2</c:v>
                      </c:pt>
                      <c:pt idx="10">
                        <c:v>3.6969960227531906E-2</c:v>
                      </c:pt>
                      <c:pt idx="11">
                        <c:v>3.7260317830182778E-2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002-401D-9817-0740E7B48EFB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Debt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Dashboard!$C$23:$O$23</c15:sqref>
                        </c15:fullRef>
                        <c15:formulaRef>
                          <c15:sqref>Dashboard!$C$23:$N$23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90000</c:v>
                      </c:pt>
                      <c:pt idx="2">
                        <c:v>99000.000000000015</c:v>
                      </c:pt>
                      <c:pt idx="3">
                        <c:v>108900.00000000003</c:v>
                      </c:pt>
                      <c:pt idx="4">
                        <c:v>119790.00000000004</c:v>
                      </c:pt>
                      <c:pt idx="5">
                        <c:v>131769.00000000006</c:v>
                      </c:pt>
                      <c:pt idx="6">
                        <c:v>144945.90000000008</c:v>
                      </c:pt>
                      <c:pt idx="7">
                        <c:v>159440.49000000011</c:v>
                      </c:pt>
                      <c:pt idx="8">
                        <c:v>175384.53900000014</c:v>
                      </c:pt>
                      <c:pt idx="9">
                        <c:v>192922.99290000016</c:v>
                      </c:pt>
                      <c:pt idx="10">
                        <c:v>212215.29219000018</c:v>
                      </c:pt>
                      <c:pt idx="11">
                        <c:v>233436.82140900023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002-401D-9817-0740E7B48EF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  <c:pt idx="0">
                        <c:v>Corporate Tax Rate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Dashboard!$C$24:$O$24</c15:sqref>
                        </c15:fullRef>
                        <c15:formulaRef>
                          <c15:sqref>Dashboard!$C$24:$N$24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0.12</c:v>
                      </c:pt>
                      <c:pt idx="1">
                        <c:v>0.12</c:v>
                      </c:pt>
                      <c:pt idx="2">
                        <c:v>0.12</c:v>
                      </c:pt>
                      <c:pt idx="3">
                        <c:v>0.12</c:v>
                      </c:pt>
                      <c:pt idx="4">
                        <c:v>0.12</c:v>
                      </c:pt>
                      <c:pt idx="5">
                        <c:v>0.12</c:v>
                      </c:pt>
                      <c:pt idx="6">
                        <c:v>0.12</c:v>
                      </c:pt>
                      <c:pt idx="7">
                        <c:v>0.12</c:v>
                      </c:pt>
                      <c:pt idx="8">
                        <c:v>0.12</c:v>
                      </c:pt>
                      <c:pt idx="9">
                        <c:v>0.12</c:v>
                      </c:pt>
                      <c:pt idx="10">
                        <c:v>0.12</c:v>
                      </c:pt>
                      <c:pt idx="11">
                        <c:v>0.12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002-401D-9817-0740E7B48EF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Cost of Equity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Dashboard!$C$25:$O$25</c15:sqref>
                        </c15:fullRef>
                        <c15:formulaRef>
                          <c15:sqref>Dashboard!$C$25:$N$25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002-401D-9817-0740E7B48EF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Dashboard!$B$26</c15:sqref>
                        </c15:formulaRef>
                      </c:ext>
                    </c:extLst>
                    <c:strCache>
                      <c:ptCount val="1"/>
                      <c:pt idx="0">
                        <c:v>Cost of Debt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Dashboard!$C$26:$O$26</c15:sqref>
                        </c15:fullRef>
                        <c15:formulaRef>
                          <c15:sqref>Dashboard!$C$26:$N$26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002-401D-9817-0740E7B48EF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Dashboard!$C$27:$O$27</c15:sqref>
                        </c15:fullRef>
                        <c15:formulaRef>
                          <c15:sqref>Dashboard!$C$27:$N$27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002-401D-9817-0740E7B48EF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2"/>
          <c:order val="22"/>
          <c:tx>
            <c:strRef>
              <c:f>Dashboard!$B$28</c:f>
              <c:strCache>
                <c:ptCount val="1"/>
                <c:pt idx="0">
                  <c:v>Debt to Equity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Dashboard!$C$28:$O$28</c15:sqref>
                  </c15:fullRef>
                </c:ext>
              </c:extLst>
              <c:f>Dashboard!$C$28:$N$28</c:f>
              <c:numCache>
                <c:formatCode>0%</c:formatCode>
                <c:ptCount val="12"/>
                <c:pt idx="0">
                  <c:v>0.66666666666666663</c:v>
                </c:pt>
                <c:pt idx="1">
                  <c:v>0.86956521739130443</c:v>
                </c:pt>
                <c:pt idx="2">
                  <c:v>0.79710144927536264</c:v>
                </c:pt>
                <c:pt idx="3">
                  <c:v>0.70144927536231916</c:v>
                </c:pt>
                <c:pt idx="4">
                  <c:v>0.61727536231884095</c:v>
                </c:pt>
                <c:pt idx="5">
                  <c:v>0.54320231884058001</c:v>
                </c:pt>
                <c:pt idx="6">
                  <c:v>0.47801804057971048</c:v>
                </c:pt>
                <c:pt idx="7">
                  <c:v>0.42065587571014529</c:v>
                </c:pt>
                <c:pt idx="8">
                  <c:v>0.37017717062492789</c:v>
                </c:pt>
                <c:pt idx="9">
                  <c:v>0.32575591014993655</c:v>
                </c:pt>
                <c:pt idx="10">
                  <c:v>0.2866652009319442</c:v>
                </c:pt>
                <c:pt idx="11">
                  <c:v>0.25226537682011091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002-401D-9817-0740E7B48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9472"/>
        <c:axId val="100967936"/>
      </c:lineChart>
      <c:catAx>
        <c:axId val="1009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66400"/>
        <c:crosses val="autoZero"/>
        <c:auto val="1"/>
        <c:lblAlgn val="ctr"/>
        <c:lblOffset val="100"/>
        <c:noMultiLvlLbl val="0"/>
      </c:catAx>
      <c:valAx>
        <c:axId val="10096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60512"/>
        <c:crosses val="autoZero"/>
        <c:crossBetween val="between"/>
      </c:valAx>
      <c:valAx>
        <c:axId val="10096793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69472"/>
        <c:crosses val="max"/>
        <c:crossBetween val="between"/>
      </c:valAx>
      <c:catAx>
        <c:axId val="100969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967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98536416898439"/>
          <c:y val="0.88036974973916693"/>
          <c:w val="0.78495046692900483"/>
          <c:h val="9.4492584161467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</a:t>
            </a:r>
            <a:r>
              <a:rPr lang="en-US" baseline="0"/>
              <a:t> Coverage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7"/>
          <c:order val="7"/>
          <c:tx>
            <c:strRef>
              <c:f>Dashboard!$B$13</c:f>
              <c:strCache>
                <c:ptCount val="1"/>
                <c:pt idx="0">
                  <c:v>Cash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Dashboard!$C$13:$O$13</c15:sqref>
                  </c15:fullRef>
                </c:ext>
              </c:extLst>
              <c:f>Dashboard!$C$13:$N$13</c:f>
              <c:numCache>
                <c:formatCode>#,##0</c:formatCode>
                <c:ptCount val="12"/>
                <c:pt idx="0">
                  <c:v>30000</c:v>
                </c:pt>
                <c:pt idx="1">
                  <c:v>34500</c:v>
                </c:pt>
                <c:pt idx="2">
                  <c:v>41400</c:v>
                </c:pt>
                <c:pt idx="3">
                  <c:v>51750</c:v>
                </c:pt>
                <c:pt idx="4">
                  <c:v>64687.5</c:v>
                </c:pt>
                <c:pt idx="5">
                  <c:v>80859.375</c:v>
                </c:pt>
                <c:pt idx="6">
                  <c:v>101074.21875</c:v>
                </c:pt>
                <c:pt idx="7">
                  <c:v>126342.7734375</c:v>
                </c:pt>
                <c:pt idx="8">
                  <c:v>157928.466796875</c:v>
                </c:pt>
                <c:pt idx="9">
                  <c:v>197410.58349609375</c:v>
                </c:pt>
                <c:pt idx="10">
                  <c:v>246763.22937011719</c:v>
                </c:pt>
                <c:pt idx="11">
                  <c:v>308454.03671264648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3B1-4191-8791-948E95035F11}"/>
            </c:ext>
          </c:extLst>
        </c:ser>
        <c:ser>
          <c:idx val="8"/>
          <c:order val="8"/>
          <c:tx>
            <c:strRef>
              <c:f>Dashboard!$B$14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Dashboard!$C$14:$O$14</c15:sqref>
                  </c15:fullRef>
                </c:ext>
              </c:extLst>
              <c:f>Dashboard!$C$14:$N$14</c:f>
              <c:numCache>
                <c:formatCode>#,##0</c:formatCode>
                <c:ptCount val="12"/>
                <c:pt idx="0">
                  <c:v>60000</c:v>
                </c:pt>
                <c:pt idx="1">
                  <c:v>90000</c:v>
                </c:pt>
                <c:pt idx="2">
                  <c:v>99000.000000000015</c:v>
                </c:pt>
                <c:pt idx="3">
                  <c:v>108900.00000000003</c:v>
                </c:pt>
                <c:pt idx="4">
                  <c:v>119790.00000000004</c:v>
                </c:pt>
                <c:pt idx="5">
                  <c:v>131769.00000000006</c:v>
                </c:pt>
                <c:pt idx="6">
                  <c:v>144945.90000000008</c:v>
                </c:pt>
                <c:pt idx="7">
                  <c:v>159440.49000000011</c:v>
                </c:pt>
                <c:pt idx="8">
                  <c:v>175384.53900000014</c:v>
                </c:pt>
                <c:pt idx="9">
                  <c:v>192922.99290000016</c:v>
                </c:pt>
                <c:pt idx="10">
                  <c:v>212215.29219000018</c:v>
                </c:pt>
                <c:pt idx="11">
                  <c:v>233436.82140900023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1-4191-8791-948E9503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5410048"/>
        <c:axId val="954115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Dashboard!$C$6:$O$6</c15:sqref>
                        </c15:fullRef>
                        <c15:formulaRef>
                          <c15:sqref>Dashboard!$C$6:$N$6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3B1-4191-8791-948E95035F1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Current Ratio (Liquidity)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Dashboard!$C$7:$O$7</c15:sqref>
                        </c15:fullRef>
                        <c15:formulaRef>
                          <c15:sqref>Dashboard!$C$7:$N$7</c15:sqref>
                        </c15:formulaRef>
                      </c:ext>
                    </c:extLst>
                    <c:numCache>
                      <c:formatCode>0.00</c:formatCode>
                      <c:ptCount val="12"/>
                      <c:pt idx="0">
                        <c:v>1.3333333333333333</c:v>
                      </c:pt>
                      <c:pt idx="1">
                        <c:v>1.0222222222222221</c:v>
                      </c:pt>
                      <c:pt idx="2">
                        <c:v>1.115151515151515</c:v>
                      </c:pt>
                      <c:pt idx="3">
                        <c:v>1.2672176308539942</c:v>
                      </c:pt>
                      <c:pt idx="4">
                        <c:v>1.4400200350613568</c:v>
                      </c:pt>
                      <c:pt idx="5">
                        <c:v>1.6363864034788145</c:v>
                      </c:pt>
                      <c:pt idx="6">
                        <c:v>1.8595300039531981</c:v>
                      </c:pt>
                      <c:pt idx="7">
                        <c:v>2.1131022772195429</c:v>
                      </c:pt>
                      <c:pt idx="8">
                        <c:v>2.4012525877494806</c:v>
                      </c:pt>
                      <c:pt idx="9">
                        <c:v>2.7286961224425914</c:v>
                      </c:pt>
                      <c:pt idx="10">
                        <c:v>3.1007910482302172</c:v>
                      </c:pt>
                      <c:pt idx="11">
                        <c:v>3.5236261911707012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3B1-4191-8791-948E95035F1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Dashboard!$B$8</c15:sqref>
                        </c15:formulaRef>
                      </c:ext>
                    </c:extLst>
                    <c:strCache>
                      <c:ptCount val="1"/>
                      <c:pt idx="0">
                        <c:v>C. Assets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Dashboard!$C$8:$O$8</c15:sqref>
                        </c15:fullRef>
                        <c15:formulaRef>
                          <c15:sqref>Dashboard!$C$8:$N$8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23000</c:v>
                      </c:pt>
                      <c:pt idx="2">
                        <c:v>27600</c:v>
                      </c:pt>
                      <c:pt idx="3">
                        <c:v>34500</c:v>
                      </c:pt>
                      <c:pt idx="4">
                        <c:v>43125</c:v>
                      </c:pt>
                      <c:pt idx="5">
                        <c:v>53906.25</c:v>
                      </c:pt>
                      <c:pt idx="6">
                        <c:v>67382.8125</c:v>
                      </c:pt>
                      <c:pt idx="7">
                        <c:v>84228.515625</c:v>
                      </c:pt>
                      <c:pt idx="8">
                        <c:v>105285.64453125</c:v>
                      </c:pt>
                      <c:pt idx="9">
                        <c:v>131607.0556640625</c:v>
                      </c:pt>
                      <c:pt idx="10">
                        <c:v>164508.81958007813</c:v>
                      </c:pt>
                      <c:pt idx="11">
                        <c:v>205636.02447509766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3B1-4191-8791-948E95035F1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Dashboard!$B$9</c15:sqref>
                        </c15:formulaRef>
                      </c:ext>
                    </c:extLst>
                    <c:strCache>
                      <c:ptCount val="1"/>
                      <c:pt idx="0">
                        <c:v>C. Liabilities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Dashboard!$C$9:$O$9</c15:sqref>
                        </c15:fullRef>
                        <c15:formulaRef>
                          <c15:sqref>Dashboard!$C$9:$N$9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15000</c:v>
                      </c:pt>
                      <c:pt idx="1">
                        <c:v>22500</c:v>
                      </c:pt>
                      <c:pt idx="2">
                        <c:v>24750.000000000004</c:v>
                      </c:pt>
                      <c:pt idx="3">
                        <c:v>27225.000000000007</c:v>
                      </c:pt>
                      <c:pt idx="4">
                        <c:v>29947.500000000011</c:v>
                      </c:pt>
                      <c:pt idx="5">
                        <c:v>32942.250000000015</c:v>
                      </c:pt>
                      <c:pt idx="6">
                        <c:v>36236.47500000002</c:v>
                      </c:pt>
                      <c:pt idx="7">
                        <c:v>39860.122500000027</c:v>
                      </c:pt>
                      <c:pt idx="8">
                        <c:v>43846.134750000034</c:v>
                      </c:pt>
                      <c:pt idx="9">
                        <c:v>48230.748225000039</c:v>
                      </c:pt>
                      <c:pt idx="10">
                        <c:v>53053.823047500046</c:v>
                      </c:pt>
                      <c:pt idx="11">
                        <c:v>58359.205352250057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3B1-4191-8791-948E95035F1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Liquidity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Dashboard!$C$10:$O$10</c15:sqref>
                        </c15:fullRef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5000</c:v>
                      </c:pt>
                      <c:pt idx="1">
                        <c:v>500</c:v>
                      </c:pt>
                      <c:pt idx="2">
                        <c:v>2849.9999999999964</c:v>
                      </c:pt>
                      <c:pt idx="3">
                        <c:v>7274.9999999999927</c:v>
                      </c:pt>
                      <c:pt idx="4">
                        <c:v>13177.499999999989</c:v>
                      </c:pt>
                      <c:pt idx="5">
                        <c:v>20963.999999999985</c:v>
                      </c:pt>
                      <c:pt idx="6">
                        <c:v>31146.33749999998</c:v>
                      </c:pt>
                      <c:pt idx="7">
                        <c:v>44368.393124999973</c:v>
                      </c:pt>
                      <c:pt idx="8">
                        <c:v>61439.509781249966</c:v>
                      </c:pt>
                      <c:pt idx="9">
                        <c:v>83376.307439062453</c:v>
                      </c:pt>
                      <c:pt idx="10">
                        <c:v>111454.99653257808</c:v>
                      </c:pt>
                      <c:pt idx="11">
                        <c:v>147276.81912284761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3B1-4191-8791-948E95035F1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Dashboard!$C$11:$O$11</c15:sqref>
                        </c15:fullRef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3B1-4191-8791-948E95035F11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Dashboard!$C$15:$O$15</c15:sqref>
                        </c15:fullRef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3B1-4191-8791-948E95035F11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Return on Rate Base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Dashboard!$C$16:$O$16</c15:sqref>
                        </c15:fullRef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0.23333333333333334</c:v>
                      </c:pt>
                      <c:pt idx="1">
                        <c:v>0.76666666666666672</c:v>
                      </c:pt>
                      <c:pt idx="2">
                        <c:v>0.78186968838526916</c:v>
                      </c:pt>
                      <c:pt idx="3">
                        <c:v>0.80288573423318599</c:v>
                      </c:pt>
                      <c:pt idx="4">
                        <c:v>0.82233705808321578</c:v>
                      </c:pt>
                      <c:pt idx="5">
                        <c:v>0.84025083021653046</c:v>
                      </c:pt>
                      <c:pt idx="6">
                        <c:v>0.85667316952950379</c:v>
                      </c:pt>
                      <c:pt idx="7">
                        <c:v>0.8716651295596769</c:v>
                      </c:pt>
                      <c:pt idx="8">
                        <c:v>0.88529889585168742</c:v>
                      </c:pt>
                      <c:pt idx="9">
                        <c:v>0.89765432897289188</c:v>
                      </c:pt>
                      <c:pt idx="10">
                        <c:v>0.9088159341675931</c:v>
                      </c:pt>
                      <c:pt idx="11">
                        <c:v>0.91887029368974293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3B1-4191-8791-948E95035F11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Rate Base Assets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Dashboard!$C$17:$O$17</c15:sqref>
                        </c15:fullRef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69000</c:v>
                      </c:pt>
                      <c:pt idx="2">
                        <c:v>82800</c:v>
                      </c:pt>
                      <c:pt idx="3">
                        <c:v>103500</c:v>
                      </c:pt>
                      <c:pt idx="4">
                        <c:v>129375</c:v>
                      </c:pt>
                      <c:pt idx="5">
                        <c:v>161718.75</c:v>
                      </c:pt>
                      <c:pt idx="6">
                        <c:v>202148.4375</c:v>
                      </c:pt>
                      <c:pt idx="7">
                        <c:v>252685.546875</c:v>
                      </c:pt>
                      <c:pt idx="8">
                        <c:v>315856.93359375</c:v>
                      </c:pt>
                      <c:pt idx="9">
                        <c:v>394821.1669921875</c:v>
                      </c:pt>
                      <c:pt idx="10">
                        <c:v>493526.45874023438</c:v>
                      </c:pt>
                      <c:pt idx="11">
                        <c:v>616908.07342529297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3B1-4191-8791-948E95035F11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Dashboard!$C$18:$O$18</c15:sqref>
                        </c15:fullRef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14000</c:v>
                      </c:pt>
                      <c:pt idx="1">
                        <c:v>21000</c:v>
                      </c:pt>
                      <c:pt idx="2">
                        <c:v>23100.000000000004</c:v>
                      </c:pt>
                      <c:pt idx="3">
                        <c:v>25410.000000000007</c:v>
                      </c:pt>
                      <c:pt idx="4">
                        <c:v>27951.000000000011</c:v>
                      </c:pt>
                      <c:pt idx="5">
                        <c:v>30746.100000000013</c:v>
                      </c:pt>
                      <c:pt idx="6">
                        <c:v>33820.710000000014</c:v>
                      </c:pt>
                      <c:pt idx="7">
                        <c:v>37202.781000000017</c:v>
                      </c:pt>
                      <c:pt idx="8">
                        <c:v>40923.05910000002</c:v>
                      </c:pt>
                      <c:pt idx="9">
                        <c:v>45015.365010000023</c:v>
                      </c:pt>
                      <c:pt idx="10">
                        <c:v>49516.901511000033</c:v>
                      </c:pt>
                      <c:pt idx="11">
                        <c:v>54468.591662100043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3B1-4191-8791-948E95035F11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Dashboard!$C$19:$O$19</c15:sqref>
                        </c15:fullRef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3B1-4191-8791-948E95035F11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Dashboard!$C$20:$O$20</c15:sqref>
                        </c15:fullRef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3B1-4191-8791-948E95035F11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Cost of Capital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Dashboard!$C$21:$O$21</c15:sqref>
                        </c15:fullRef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3.456E-2</c:v>
                      </c:pt>
                      <c:pt idx="1">
                        <c:v>3.367441860465116E-2</c:v>
                      </c:pt>
                      <c:pt idx="2">
                        <c:v>3.3967741935483867E-2</c:v>
                      </c:pt>
                      <c:pt idx="3">
                        <c:v>3.4393185689948889E-2</c:v>
                      </c:pt>
                      <c:pt idx="4">
                        <c:v>3.4809204960929097E-2</c:v>
                      </c:pt>
                      <c:pt idx="5">
                        <c:v>3.5212843159941457E-2</c:v>
                      </c:pt>
                      <c:pt idx="6">
                        <c:v>3.5601511501622662E-2</c:v>
                      </c:pt>
                      <c:pt idx="7">
                        <c:v>3.5973043150370074E-2</c:v>
                      </c:pt>
                      <c:pt idx="8">
                        <c:v>3.6325723688562947E-2</c:v>
                      </c:pt>
                      <c:pt idx="9">
                        <c:v>3.6658298602238105E-2</c:v>
                      </c:pt>
                      <c:pt idx="10">
                        <c:v>3.6969960227531906E-2</c:v>
                      </c:pt>
                      <c:pt idx="11">
                        <c:v>3.7260317830182778E-2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3B1-4191-8791-948E95035F11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  <c:pt idx="0">
                        <c:v>Equity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Dashboard!$C$22:$O$22</c15:sqref>
                        </c15:fullRef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90000</c:v>
                      </c:pt>
                      <c:pt idx="1">
                        <c:v>103499.99999999999</c:v>
                      </c:pt>
                      <c:pt idx="2">
                        <c:v>124199.99999999997</c:v>
                      </c:pt>
                      <c:pt idx="3">
                        <c:v>155249.99999999997</c:v>
                      </c:pt>
                      <c:pt idx="4">
                        <c:v>194062.49999999997</c:v>
                      </c:pt>
                      <c:pt idx="5">
                        <c:v>242578.12499999997</c:v>
                      </c:pt>
                      <c:pt idx="6">
                        <c:v>303222.65624999994</c:v>
                      </c:pt>
                      <c:pt idx="7">
                        <c:v>379028.32031249994</c:v>
                      </c:pt>
                      <c:pt idx="8">
                        <c:v>473785.40039062494</c:v>
                      </c:pt>
                      <c:pt idx="9">
                        <c:v>592231.75048828113</c:v>
                      </c:pt>
                      <c:pt idx="10">
                        <c:v>740289.68811035145</c:v>
                      </c:pt>
                      <c:pt idx="11">
                        <c:v>925362.11013793934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3B1-4191-8791-948E95035F11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Debt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Dashboard!$C$23:$O$23</c15:sqref>
                        </c15:fullRef>
                        <c15:formulaRef>
                          <c15:sqref>Dashboard!$C$23:$N$23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90000</c:v>
                      </c:pt>
                      <c:pt idx="2">
                        <c:v>99000.000000000015</c:v>
                      </c:pt>
                      <c:pt idx="3">
                        <c:v>108900.00000000003</c:v>
                      </c:pt>
                      <c:pt idx="4">
                        <c:v>119790.00000000004</c:v>
                      </c:pt>
                      <c:pt idx="5">
                        <c:v>131769.00000000006</c:v>
                      </c:pt>
                      <c:pt idx="6">
                        <c:v>144945.90000000008</c:v>
                      </c:pt>
                      <c:pt idx="7">
                        <c:v>159440.49000000011</c:v>
                      </c:pt>
                      <c:pt idx="8">
                        <c:v>175384.53900000014</c:v>
                      </c:pt>
                      <c:pt idx="9">
                        <c:v>192922.99290000016</c:v>
                      </c:pt>
                      <c:pt idx="10">
                        <c:v>212215.29219000018</c:v>
                      </c:pt>
                      <c:pt idx="11">
                        <c:v>233436.82140900023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3B1-4191-8791-948E95035F11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  <c:pt idx="0">
                        <c:v>Corporate Tax Rate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Dashboard!$C$24:$O$24</c15:sqref>
                        </c15:fullRef>
                        <c15:formulaRef>
                          <c15:sqref>Dashboard!$C$24:$N$24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0.12</c:v>
                      </c:pt>
                      <c:pt idx="1">
                        <c:v>0.12</c:v>
                      </c:pt>
                      <c:pt idx="2">
                        <c:v>0.12</c:v>
                      </c:pt>
                      <c:pt idx="3">
                        <c:v>0.12</c:v>
                      </c:pt>
                      <c:pt idx="4">
                        <c:v>0.12</c:v>
                      </c:pt>
                      <c:pt idx="5">
                        <c:v>0.12</c:v>
                      </c:pt>
                      <c:pt idx="6">
                        <c:v>0.12</c:v>
                      </c:pt>
                      <c:pt idx="7">
                        <c:v>0.12</c:v>
                      </c:pt>
                      <c:pt idx="8">
                        <c:v>0.12</c:v>
                      </c:pt>
                      <c:pt idx="9">
                        <c:v>0.12</c:v>
                      </c:pt>
                      <c:pt idx="10">
                        <c:v>0.12</c:v>
                      </c:pt>
                      <c:pt idx="11">
                        <c:v>0.12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3B1-4191-8791-948E95035F11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Cost of Equity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Dashboard!$C$25:$O$25</c15:sqref>
                        </c15:fullRef>
                        <c15:formulaRef>
                          <c15:sqref>Dashboard!$C$25:$N$25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F3B1-4191-8791-948E95035F11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Dashboard!$B$26</c15:sqref>
                        </c15:formulaRef>
                      </c:ext>
                    </c:extLst>
                    <c:strCache>
                      <c:ptCount val="1"/>
                      <c:pt idx="0">
                        <c:v>Cost of Debt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Dashboard!$C$26:$O$26</c15:sqref>
                        </c15:fullRef>
                        <c15:formulaRef>
                          <c15:sqref>Dashboard!$C$26:$N$26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F3B1-4191-8791-948E95035F11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Dashboard!$C$27:$O$27</c15:sqref>
                        </c15:fullRef>
                        <c15:formulaRef>
                          <c15:sqref>Dashboard!$C$27:$N$27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F3B1-4191-8791-948E95035F1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Dashboard!$B$12</c:f>
              <c:strCache>
                <c:ptCount val="1"/>
                <c:pt idx="0">
                  <c:v>Debt Coverage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Dashboard!$C$12:$O$12</c15:sqref>
                  </c15:fullRef>
                </c:ext>
              </c:extLst>
              <c:f>Dashboard!$C$12:$N$12</c:f>
              <c:numCache>
                <c:formatCode>0%</c:formatCode>
                <c:ptCount val="12"/>
                <c:pt idx="0">
                  <c:v>0.5</c:v>
                </c:pt>
                <c:pt idx="1">
                  <c:v>0.38333333333333336</c:v>
                </c:pt>
                <c:pt idx="2">
                  <c:v>0.4181818181818181</c:v>
                </c:pt>
                <c:pt idx="3">
                  <c:v>0.47520661157024779</c:v>
                </c:pt>
                <c:pt idx="4">
                  <c:v>0.54000751314800877</c:v>
                </c:pt>
                <c:pt idx="5">
                  <c:v>0.6136449013045554</c:v>
                </c:pt>
                <c:pt idx="6">
                  <c:v>0.69732375148244929</c:v>
                </c:pt>
                <c:pt idx="7">
                  <c:v>0.79241335395732859</c:v>
                </c:pt>
                <c:pt idx="8">
                  <c:v>0.90046972040605522</c:v>
                </c:pt>
                <c:pt idx="9">
                  <c:v>1.0232610459159717</c:v>
                </c:pt>
                <c:pt idx="10">
                  <c:v>1.1627966430863315</c:v>
                </c:pt>
                <c:pt idx="11">
                  <c:v>1.3213598216890128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F3B1-4191-8791-948E95035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14912"/>
        <c:axId val="95413376"/>
        <c:extLst>
          <c:ext xmlns:c15="http://schemas.microsoft.com/office/drawing/2012/chart" uri="{02D57815-91ED-43cb-92C2-25804820EDAC}">
            <c15:filteredLineSeries>
              <c15:ser>
                <c:idx val="22"/>
                <c:order val="22"/>
                <c:tx>
                  <c:strRef>
                    <c:extLst>
                      <c:ext uri="{02D57815-91ED-43cb-92C2-25804820EDAC}">
                        <c15:formulaRef>
                          <c15:sqref>Dashboard!$B$28</c15:sqref>
                        </c15:formulaRef>
                      </c:ext>
                    </c:extLst>
                    <c:strCache>
                      <c:ptCount val="1"/>
                      <c:pt idx="0">
                        <c:v>Debt to Equity Ratio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Dashboard!$C$28:$O$28</c15:sqref>
                        </c15:fullRef>
                        <c15:formulaRef>
                          <c15:sqref>Dashboard!$C$28:$N$28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0.66666666666666663</c:v>
                      </c:pt>
                      <c:pt idx="1">
                        <c:v>0.86956521739130443</c:v>
                      </c:pt>
                      <c:pt idx="2">
                        <c:v>0.79710144927536264</c:v>
                      </c:pt>
                      <c:pt idx="3">
                        <c:v>0.70144927536231916</c:v>
                      </c:pt>
                      <c:pt idx="4">
                        <c:v>0.61727536231884095</c:v>
                      </c:pt>
                      <c:pt idx="5">
                        <c:v>0.54320231884058001</c:v>
                      </c:pt>
                      <c:pt idx="6">
                        <c:v>0.47801804057971048</c:v>
                      </c:pt>
                      <c:pt idx="7">
                        <c:v>0.42065587571014529</c:v>
                      </c:pt>
                      <c:pt idx="8">
                        <c:v>0.37017717062492789</c:v>
                      </c:pt>
                      <c:pt idx="9">
                        <c:v>0.32575591014993655</c:v>
                      </c:pt>
                      <c:pt idx="10">
                        <c:v>0.2866652009319442</c:v>
                      </c:pt>
                      <c:pt idx="11">
                        <c:v>0.25226537682011091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3B1-4191-8791-948E95035F11}"/>
                  </c:ext>
                </c:extLst>
              </c15:ser>
            </c15:filteredLineSeries>
          </c:ext>
        </c:extLst>
      </c:lineChart>
      <c:catAx>
        <c:axId val="9541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11584"/>
        <c:crosses val="autoZero"/>
        <c:auto val="1"/>
        <c:lblAlgn val="ctr"/>
        <c:lblOffset val="100"/>
        <c:noMultiLvlLbl val="0"/>
      </c:catAx>
      <c:valAx>
        <c:axId val="9541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10048"/>
        <c:crosses val="autoZero"/>
        <c:crossBetween val="between"/>
      </c:valAx>
      <c:valAx>
        <c:axId val="954133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414912"/>
        <c:crosses val="max"/>
        <c:crossBetween val="between"/>
      </c:valAx>
      <c:catAx>
        <c:axId val="9541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413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98536416898439"/>
          <c:y val="0.88036974973916693"/>
          <c:w val="0.78495046692900483"/>
          <c:h val="9.4492584161467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</a:t>
            </a:r>
            <a:r>
              <a:rPr lang="en-US" baseline="0"/>
              <a:t> Coverage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93986456112876"/>
          <c:y val="0.20768624691420079"/>
          <c:w val="0.73961949507692759"/>
          <c:h val="0.5434234062637921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Dashboard!$B$8</c:f>
              <c:strCache>
                <c:ptCount val="1"/>
                <c:pt idx="0">
                  <c:v>C. Assets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Dashboard!$C$8:$O$8</c15:sqref>
                  </c15:fullRef>
                </c:ext>
              </c:extLst>
              <c:f>Dashboard!$C$8:$N$8</c:f>
              <c:numCache>
                <c:formatCode>#,##0</c:formatCode>
                <c:ptCount val="12"/>
                <c:pt idx="0">
                  <c:v>20000</c:v>
                </c:pt>
                <c:pt idx="1">
                  <c:v>23000</c:v>
                </c:pt>
                <c:pt idx="2">
                  <c:v>27600</c:v>
                </c:pt>
                <c:pt idx="3">
                  <c:v>34500</c:v>
                </c:pt>
                <c:pt idx="4">
                  <c:v>43125</c:v>
                </c:pt>
                <c:pt idx="5">
                  <c:v>53906.25</c:v>
                </c:pt>
                <c:pt idx="6">
                  <c:v>67382.8125</c:v>
                </c:pt>
                <c:pt idx="7">
                  <c:v>84228.515625</c:v>
                </c:pt>
                <c:pt idx="8">
                  <c:v>105285.64453125</c:v>
                </c:pt>
                <c:pt idx="9">
                  <c:v>131607.0556640625</c:v>
                </c:pt>
                <c:pt idx="10">
                  <c:v>164508.81958007813</c:v>
                </c:pt>
                <c:pt idx="11">
                  <c:v>205636.02447509766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2B8-4A55-95DF-41830AAFC3C5}"/>
            </c:ext>
          </c:extLst>
        </c:ser>
        <c:ser>
          <c:idx val="3"/>
          <c:order val="3"/>
          <c:tx>
            <c:strRef>
              <c:f>Dashboard!$B$9</c:f>
              <c:strCache>
                <c:ptCount val="1"/>
                <c:pt idx="0">
                  <c:v>C. Liabilities</c:v>
                </c:pt>
              </c:strCache>
              <c:extLst xmlns:c15="http://schemas.microsoft.com/office/drawing/2012/chart"/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Dashboard!$C$9:$O$9</c15:sqref>
                  </c15:fullRef>
                </c:ext>
              </c:extLst>
              <c:f>Dashboard!$C$9:$N$9</c:f>
              <c:numCache>
                <c:formatCode>#,##0</c:formatCode>
                <c:ptCount val="12"/>
                <c:pt idx="0">
                  <c:v>15000</c:v>
                </c:pt>
                <c:pt idx="1">
                  <c:v>22500</c:v>
                </c:pt>
                <c:pt idx="2">
                  <c:v>24750.000000000004</c:v>
                </c:pt>
                <c:pt idx="3">
                  <c:v>27225.000000000007</c:v>
                </c:pt>
                <c:pt idx="4">
                  <c:v>29947.500000000011</c:v>
                </c:pt>
                <c:pt idx="5">
                  <c:v>32942.250000000015</c:v>
                </c:pt>
                <c:pt idx="6">
                  <c:v>36236.47500000002</c:v>
                </c:pt>
                <c:pt idx="7">
                  <c:v>39860.122500000027</c:v>
                </c:pt>
                <c:pt idx="8">
                  <c:v>43846.134750000034</c:v>
                </c:pt>
                <c:pt idx="9">
                  <c:v>48230.748225000039</c:v>
                </c:pt>
                <c:pt idx="10">
                  <c:v>53053.823047500046</c:v>
                </c:pt>
                <c:pt idx="11">
                  <c:v>58359.205352250057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92B8-4A55-95DF-41830AAF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6153472"/>
        <c:axId val="106155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Dashboard!$C$6:$O$6</c15:sqref>
                        </c15:fullRef>
                        <c15:formulaRef>
                          <c15:sqref>Dashboard!$C$6:$N$6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92B8-4A55-95DF-41830AAFC3C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  <c:pt idx="0">
                        <c:v>Liquidity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Dashboard!$C$10:$O$10</c15:sqref>
                        </c15:fullRef>
                        <c15:formulaRef>
                          <c15:sqref>Dashboard!$C$10:$N$10</c15:sqref>
                        </c15:formulaRef>
                      </c:ext>
                    </c:extLst>
                    <c:numCache>
                      <c:formatCode>"$"#,##0_);[Red]\("$"#,##0\)</c:formatCode>
                      <c:ptCount val="12"/>
                      <c:pt idx="0">
                        <c:v>5000</c:v>
                      </c:pt>
                      <c:pt idx="1">
                        <c:v>500</c:v>
                      </c:pt>
                      <c:pt idx="2">
                        <c:v>2849.9999999999964</c:v>
                      </c:pt>
                      <c:pt idx="3">
                        <c:v>7274.9999999999927</c:v>
                      </c:pt>
                      <c:pt idx="4">
                        <c:v>13177.499999999989</c:v>
                      </c:pt>
                      <c:pt idx="5">
                        <c:v>20963.999999999985</c:v>
                      </c:pt>
                      <c:pt idx="6">
                        <c:v>31146.33749999998</c:v>
                      </c:pt>
                      <c:pt idx="7">
                        <c:v>44368.393124999973</c:v>
                      </c:pt>
                      <c:pt idx="8">
                        <c:v>61439.509781249966</c:v>
                      </c:pt>
                      <c:pt idx="9">
                        <c:v>83376.307439062453</c:v>
                      </c:pt>
                      <c:pt idx="10">
                        <c:v>111454.99653257808</c:v>
                      </c:pt>
                      <c:pt idx="11">
                        <c:v>147276.81912284761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2B8-4A55-95DF-41830AAFC3C5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Dashboard!$C$11:$O$11</c15:sqref>
                        </c15:fullRef>
                        <c15:formulaRef>
                          <c15:sqref>Dashboard!$C$11:$N$11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B8-4A55-95DF-41830AAFC3C5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Cash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Dashboard!$C$13:$O$13</c15:sqref>
                        </c15:fullRef>
                        <c15:formulaRef>
                          <c15:sqref>Dashboard!$C$13:$N$13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30000</c:v>
                      </c:pt>
                      <c:pt idx="1">
                        <c:v>34500</c:v>
                      </c:pt>
                      <c:pt idx="2">
                        <c:v>41400</c:v>
                      </c:pt>
                      <c:pt idx="3">
                        <c:v>51750</c:v>
                      </c:pt>
                      <c:pt idx="4">
                        <c:v>64687.5</c:v>
                      </c:pt>
                      <c:pt idx="5">
                        <c:v>80859.375</c:v>
                      </c:pt>
                      <c:pt idx="6">
                        <c:v>101074.21875</c:v>
                      </c:pt>
                      <c:pt idx="7">
                        <c:v>126342.7734375</c:v>
                      </c:pt>
                      <c:pt idx="8">
                        <c:v>157928.466796875</c:v>
                      </c:pt>
                      <c:pt idx="9">
                        <c:v>197410.58349609375</c:v>
                      </c:pt>
                      <c:pt idx="10">
                        <c:v>246763.22937011719</c:v>
                      </c:pt>
                      <c:pt idx="11">
                        <c:v>308454.03671264648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2B8-4A55-95DF-41830AAFC3C5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Dashboard!$B$14</c15:sqref>
                        </c15:formulaRef>
                      </c:ext>
                    </c:extLst>
                    <c:strCache>
                      <c:ptCount val="1"/>
                      <c:pt idx="0">
                        <c:v>Debt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Dashboard!$C$14:$O$14</c15:sqref>
                        </c15:fullRef>
                        <c15:formulaRef>
                          <c15:sqref>Dashboard!$C$14:$N$14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90000</c:v>
                      </c:pt>
                      <c:pt idx="2">
                        <c:v>99000.000000000015</c:v>
                      </c:pt>
                      <c:pt idx="3">
                        <c:v>108900.00000000003</c:v>
                      </c:pt>
                      <c:pt idx="4">
                        <c:v>119790.00000000004</c:v>
                      </c:pt>
                      <c:pt idx="5">
                        <c:v>131769.00000000006</c:v>
                      </c:pt>
                      <c:pt idx="6">
                        <c:v>144945.90000000008</c:v>
                      </c:pt>
                      <c:pt idx="7">
                        <c:v>159440.49000000011</c:v>
                      </c:pt>
                      <c:pt idx="8">
                        <c:v>175384.53900000014</c:v>
                      </c:pt>
                      <c:pt idx="9">
                        <c:v>192922.99290000016</c:v>
                      </c:pt>
                      <c:pt idx="10">
                        <c:v>212215.29219000018</c:v>
                      </c:pt>
                      <c:pt idx="11">
                        <c:v>233436.82140900023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2B8-4A55-95DF-41830AAFC3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Dashboard!$C$15:$O$15</c15:sqref>
                        </c15:fullRef>
                        <c15:formulaRef>
                          <c15:sqref>Dashboard!$C$15:$N$15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2B8-4A55-95DF-41830AAFC3C5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Return on Rate Base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Dashboard!$C$16:$O$16</c15:sqref>
                        </c15:fullRef>
                        <c15:formulaRef>
                          <c15:sqref>Dashboard!$C$16:$N$16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0.23333333333333334</c:v>
                      </c:pt>
                      <c:pt idx="1">
                        <c:v>0.76666666666666672</c:v>
                      </c:pt>
                      <c:pt idx="2">
                        <c:v>0.78186968838526916</c:v>
                      </c:pt>
                      <c:pt idx="3">
                        <c:v>0.80288573423318599</c:v>
                      </c:pt>
                      <c:pt idx="4">
                        <c:v>0.82233705808321578</c:v>
                      </c:pt>
                      <c:pt idx="5">
                        <c:v>0.84025083021653046</c:v>
                      </c:pt>
                      <c:pt idx="6">
                        <c:v>0.85667316952950379</c:v>
                      </c:pt>
                      <c:pt idx="7">
                        <c:v>0.8716651295596769</c:v>
                      </c:pt>
                      <c:pt idx="8">
                        <c:v>0.88529889585168742</c:v>
                      </c:pt>
                      <c:pt idx="9">
                        <c:v>0.89765432897289188</c:v>
                      </c:pt>
                      <c:pt idx="10">
                        <c:v>0.9088159341675931</c:v>
                      </c:pt>
                      <c:pt idx="11">
                        <c:v>0.91887029368974293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2B8-4A55-95DF-41830AAFC3C5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Rate Base Assets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Dashboard!$C$17:$O$17</c15:sqref>
                        </c15:fullRef>
                        <c15:formulaRef>
                          <c15:sqref>Dashboard!$C$17:$N$17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69000</c:v>
                      </c:pt>
                      <c:pt idx="2">
                        <c:v>82800</c:v>
                      </c:pt>
                      <c:pt idx="3">
                        <c:v>103500</c:v>
                      </c:pt>
                      <c:pt idx="4">
                        <c:v>129375</c:v>
                      </c:pt>
                      <c:pt idx="5">
                        <c:v>161718.75</c:v>
                      </c:pt>
                      <c:pt idx="6">
                        <c:v>202148.4375</c:v>
                      </c:pt>
                      <c:pt idx="7">
                        <c:v>252685.546875</c:v>
                      </c:pt>
                      <c:pt idx="8">
                        <c:v>315856.93359375</c:v>
                      </c:pt>
                      <c:pt idx="9">
                        <c:v>394821.1669921875</c:v>
                      </c:pt>
                      <c:pt idx="10">
                        <c:v>493526.45874023438</c:v>
                      </c:pt>
                      <c:pt idx="11">
                        <c:v>616908.07342529297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2B8-4A55-95DF-41830AAFC3C5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Revenue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Dashboard!$C$18:$O$18</c15:sqref>
                        </c15:fullRef>
                        <c15:formulaRef>
                          <c15:sqref>Dashboard!$C$18:$N$18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14000</c:v>
                      </c:pt>
                      <c:pt idx="1">
                        <c:v>21000</c:v>
                      </c:pt>
                      <c:pt idx="2">
                        <c:v>23100.000000000004</c:v>
                      </c:pt>
                      <c:pt idx="3">
                        <c:v>25410.000000000007</c:v>
                      </c:pt>
                      <c:pt idx="4">
                        <c:v>27951.000000000011</c:v>
                      </c:pt>
                      <c:pt idx="5">
                        <c:v>30746.100000000013</c:v>
                      </c:pt>
                      <c:pt idx="6">
                        <c:v>33820.710000000014</c:v>
                      </c:pt>
                      <c:pt idx="7">
                        <c:v>37202.781000000017</c:v>
                      </c:pt>
                      <c:pt idx="8">
                        <c:v>40923.05910000002</c:v>
                      </c:pt>
                      <c:pt idx="9">
                        <c:v>45015.365010000023</c:v>
                      </c:pt>
                      <c:pt idx="10">
                        <c:v>49516.901511000033</c:v>
                      </c:pt>
                      <c:pt idx="11">
                        <c:v>54468.591662100043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2B8-4A55-95DF-41830AAFC3C5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Dashboard!$C$19:$O$19</c15:sqref>
                        </c15:fullRef>
                        <c15:formulaRef>
                          <c15:sqref>Dashboard!$C$19:$N$19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2B8-4A55-95DF-41830AAFC3C5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Dashboard!$C$20:$O$20</c15:sqref>
                        </c15:fullRef>
                        <c15:formulaRef>
                          <c15:sqref>Dashboard!$C$20:$N$20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B8-4A55-95DF-41830AAFC3C5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Dashboard!$B$21</c15:sqref>
                        </c15:formulaRef>
                      </c:ext>
                    </c:extLst>
                    <c:strCache>
                      <c:ptCount val="1"/>
                      <c:pt idx="0">
                        <c:v>Cost of Capital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Dashboard!$C$21:$O$21</c15:sqref>
                        </c15:fullRef>
                        <c15:formulaRef>
                          <c15:sqref>Dashboard!$C$21:$N$21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3.456E-2</c:v>
                      </c:pt>
                      <c:pt idx="1">
                        <c:v>3.367441860465116E-2</c:v>
                      </c:pt>
                      <c:pt idx="2">
                        <c:v>3.3967741935483867E-2</c:v>
                      </c:pt>
                      <c:pt idx="3">
                        <c:v>3.4393185689948889E-2</c:v>
                      </c:pt>
                      <c:pt idx="4">
                        <c:v>3.4809204960929097E-2</c:v>
                      </c:pt>
                      <c:pt idx="5">
                        <c:v>3.5212843159941457E-2</c:v>
                      </c:pt>
                      <c:pt idx="6">
                        <c:v>3.5601511501622662E-2</c:v>
                      </c:pt>
                      <c:pt idx="7">
                        <c:v>3.5973043150370074E-2</c:v>
                      </c:pt>
                      <c:pt idx="8">
                        <c:v>3.6325723688562947E-2</c:v>
                      </c:pt>
                      <c:pt idx="9">
                        <c:v>3.6658298602238105E-2</c:v>
                      </c:pt>
                      <c:pt idx="10">
                        <c:v>3.6969960227531906E-2</c:v>
                      </c:pt>
                      <c:pt idx="11">
                        <c:v>3.7260317830182778E-2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2B8-4A55-95DF-41830AAFC3C5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  <c:pt idx="0">
                        <c:v>Equity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Dashboard!$C$22:$O$22</c15:sqref>
                        </c15:fullRef>
                        <c15:formulaRef>
                          <c15:sqref>Dashboard!$C$22:$N$22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90000</c:v>
                      </c:pt>
                      <c:pt idx="1">
                        <c:v>103499.99999999999</c:v>
                      </c:pt>
                      <c:pt idx="2">
                        <c:v>124199.99999999997</c:v>
                      </c:pt>
                      <c:pt idx="3">
                        <c:v>155249.99999999997</c:v>
                      </c:pt>
                      <c:pt idx="4">
                        <c:v>194062.49999999997</c:v>
                      </c:pt>
                      <c:pt idx="5">
                        <c:v>242578.12499999997</c:v>
                      </c:pt>
                      <c:pt idx="6">
                        <c:v>303222.65624999994</c:v>
                      </c:pt>
                      <c:pt idx="7">
                        <c:v>379028.32031249994</c:v>
                      </c:pt>
                      <c:pt idx="8">
                        <c:v>473785.40039062494</c:v>
                      </c:pt>
                      <c:pt idx="9">
                        <c:v>592231.75048828113</c:v>
                      </c:pt>
                      <c:pt idx="10">
                        <c:v>740289.68811035145</c:v>
                      </c:pt>
                      <c:pt idx="11">
                        <c:v>925362.11013793934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B8-4A55-95DF-41830AAFC3C5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Debt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Dashboard!$C$23:$O$23</c15:sqref>
                        </c15:fullRef>
                        <c15:formulaRef>
                          <c15:sqref>Dashboard!$C$23:$N$23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60000</c:v>
                      </c:pt>
                      <c:pt idx="1">
                        <c:v>90000</c:v>
                      </c:pt>
                      <c:pt idx="2">
                        <c:v>99000.000000000015</c:v>
                      </c:pt>
                      <c:pt idx="3">
                        <c:v>108900.00000000003</c:v>
                      </c:pt>
                      <c:pt idx="4">
                        <c:v>119790.00000000004</c:v>
                      </c:pt>
                      <c:pt idx="5">
                        <c:v>131769.00000000006</c:v>
                      </c:pt>
                      <c:pt idx="6">
                        <c:v>144945.90000000008</c:v>
                      </c:pt>
                      <c:pt idx="7">
                        <c:v>159440.49000000011</c:v>
                      </c:pt>
                      <c:pt idx="8">
                        <c:v>175384.53900000014</c:v>
                      </c:pt>
                      <c:pt idx="9">
                        <c:v>192922.99290000016</c:v>
                      </c:pt>
                      <c:pt idx="10">
                        <c:v>212215.29219000018</c:v>
                      </c:pt>
                      <c:pt idx="11">
                        <c:v>233436.82140900023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B8-4A55-95DF-41830AAFC3C5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  <c:pt idx="0">
                        <c:v>Corporate Tax Rate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Dashboard!$C$24:$O$24</c15:sqref>
                        </c15:fullRef>
                        <c15:formulaRef>
                          <c15:sqref>Dashboard!$C$24:$N$24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0.12</c:v>
                      </c:pt>
                      <c:pt idx="1">
                        <c:v>0.12</c:v>
                      </c:pt>
                      <c:pt idx="2">
                        <c:v>0.12</c:v>
                      </c:pt>
                      <c:pt idx="3">
                        <c:v>0.12</c:v>
                      </c:pt>
                      <c:pt idx="4">
                        <c:v>0.12</c:v>
                      </c:pt>
                      <c:pt idx="5">
                        <c:v>0.12</c:v>
                      </c:pt>
                      <c:pt idx="6">
                        <c:v>0.12</c:v>
                      </c:pt>
                      <c:pt idx="7">
                        <c:v>0.12</c:v>
                      </c:pt>
                      <c:pt idx="8">
                        <c:v>0.12</c:v>
                      </c:pt>
                      <c:pt idx="9">
                        <c:v>0.12</c:v>
                      </c:pt>
                      <c:pt idx="10">
                        <c:v>0.12</c:v>
                      </c:pt>
                      <c:pt idx="11">
                        <c:v>0.12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2B8-4A55-95DF-41830AAFC3C5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Cost of Equity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Dashboard!$C$25:$O$25</c15:sqref>
                        </c15:fullRef>
                        <c15:formulaRef>
                          <c15:sqref>Dashboard!$C$25:$N$25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0.04</c:v>
                      </c:pt>
                      <c:pt idx="1">
                        <c:v>0.04</c:v>
                      </c:pt>
                      <c:pt idx="2">
                        <c:v>0.04</c:v>
                      </c:pt>
                      <c:pt idx="3">
                        <c:v>0.04</c:v>
                      </c:pt>
                      <c:pt idx="4">
                        <c:v>0.04</c:v>
                      </c:pt>
                      <c:pt idx="5">
                        <c:v>0.04</c:v>
                      </c:pt>
                      <c:pt idx="6">
                        <c:v>0.04</c:v>
                      </c:pt>
                      <c:pt idx="7">
                        <c:v>0.04</c:v>
                      </c:pt>
                      <c:pt idx="8">
                        <c:v>0.04</c:v>
                      </c:pt>
                      <c:pt idx="9">
                        <c:v>0.04</c:v>
                      </c:pt>
                      <c:pt idx="10">
                        <c:v>0.04</c:v>
                      </c:pt>
                      <c:pt idx="11">
                        <c:v>0.04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2B8-4A55-95DF-41830AAFC3C5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Dashboard!$B$26</c15:sqref>
                        </c15:formulaRef>
                      </c:ext>
                    </c:extLst>
                    <c:strCache>
                      <c:ptCount val="1"/>
                      <c:pt idx="0">
                        <c:v>Cost of Debt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Dashboard!$C$26:$O$26</c15:sqref>
                        </c15:fullRef>
                        <c15:formulaRef>
                          <c15:sqref>Dashboard!$C$26:$N$26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0.03</c:v>
                      </c:pt>
                      <c:pt idx="1">
                        <c:v>0.03</c:v>
                      </c:pt>
                      <c:pt idx="2">
                        <c:v>0.03</c:v>
                      </c:pt>
                      <c:pt idx="3">
                        <c:v>0.03</c:v>
                      </c:pt>
                      <c:pt idx="4">
                        <c:v>0.03</c:v>
                      </c:pt>
                      <c:pt idx="5">
                        <c:v>0.03</c:v>
                      </c:pt>
                      <c:pt idx="6">
                        <c:v>0.03</c:v>
                      </c:pt>
                      <c:pt idx="7">
                        <c:v>0.03</c:v>
                      </c:pt>
                      <c:pt idx="8">
                        <c:v>0.03</c:v>
                      </c:pt>
                      <c:pt idx="9">
                        <c:v>0.03</c:v>
                      </c:pt>
                      <c:pt idx="10">
                        <c:v>0.03</c:v>
                      </c:pt>
                      <c:pt idx="11">
                        <c:v>0.03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2B8-4A55-95DF-41830AAFC3C5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Dashboard!$C$27:$O$27</c15:sqref>
                        </c15:fullRef>
                        <c15:formulaRef>
                          <c15:sqref>Dashboard!$C$27:$N$27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2B8-4A55-95DF-41830AAFC3C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Dashboard!$B$7</c:f>
              <c:strCache>
                <c:ptCount val="1"/>
                <c:pt idx="0">
                  <c:v>Current Ratio (Liquidity)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Dashboard!$C$5:$O$5</c15:sqref>
                  </c15:fullRef>
                </c:ext>
              </c:extLst>
              <c:f>Dashboard!$C$5:$N$5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Dashboard!$C$7:$O$7</c15:sqref>
                  </c15:fullRef>
                </c:ext>
              </c:extLst>
              <c:f>Dashboard!$C$7:$N$7</c:f>
              <c:numCache>
                <c:formatCode>0.00</c:formatCode>
                <c:ptCount val="12"/>
                <c:pt idx="0">
                  <c:v>1.3333333333333333</c:v>
                </c:pt>
                <c:pt idx="1">
                  <c:v>1.0222222222222221</c:v>
                </c:pt>
                <c:pt idx="2">
                  <c:v>1.115151515151515</c:v>
                </c:pt>
                <c:pt idx="3">
                  <c:v>1.2672176308539942</c:v>
                </c:pt>
                <c:pt idx="4">
                  <c:v>1.4400200350613568</c:v>
                </c:pt>
                <c:pt idx="5">
                  <c:v>1.6363864034788145</c:v>
                </c:pt>
                <c:pt idx="6">
                  <c:v>1.8595300039531981</c:v>
                </c:pt>
                <c:pt idx="7">
                  <c:v>2.1131022772195429</c:v>
                </c:pt>
                <c:pt idx="8">
                  <c:v>2.4012525877494806</c:v>
                </c:pt>
                <c:pt idx="9">
                  <c:v>2.7286961224425914</c:v>
                </c:pt>
                <c:pt idx="10">
                  <c:v>3.1007910482302172</c:v>
                </c:pt>
                <c:pt idx="11">
                  <c:v>3.5236261911707012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2B8-4A55-95DF-41830AAF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6528"/>
        <c:axId val="1061649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Debt Coverage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Dashboard!$C$12:$O$12</c15:sqref>
                        </c15:fullRef>
                        <c15:formulaRef>
                          <c15:sqref>Dashboard!$C$12:$N$12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0.38333333333333336</c:v>
                      </c:pt>
                      <c:pt idx="2">
                        <c:v>0.4181818181818181</c:v>
                      </c:pt>
                      <c:pt idx="3">
                        <c:v>0.47520661157024779</c:v>
                      </c:pt>
                      <c:pt idx="4">
                        <c:v>0.54000751314800877</c:v>
                      </c:pt>
                      <c:pt idx="5">
                        <c:v>0.6136449013045554</c:v>
                      </c:pt>
                      <c:pt idx="6">
                        <c:v>0.69732375148244929</c:v>
                      </c:pt>
                      <c:pt idx="7">
                        <c:v>0.79241335395732859</c:v>
                      </c:pt>
                      <c:pt idx="8">
                        <c:v>0.90046972040605522</c:v>
                      </c:pt>
                      <c:pt idx="9">
                        <c:v>1.0232610459159717</c:v>
                      </c:pt>
                      <c:pt idx="10">
                        <c:v>1.1627966430863315</c:v>
                      </c:pt>
                      <c:pt idx="11">
                        <c:v>1.3213598216890128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2B8-4A55-95DF-41830AAFC3C5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Dashboard!$B$28</c15:sqref>
                        </c15:formulaRef>
                      </c:ext>
                    </c:extLst>
                    <c:strCache>
                      <c:ptCount val="1"/>
                      <c:pt idx="0">
                        <c:v>Debt to Equity Ratio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Dashboard!$C$5:$O$5</c15:sqref>
                        </c15:fullRef>
                        <c15:formulaRef>
                          <c15:sqref>Dashboard!$C$5:$N$5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Dashboard!$C$28:$O$28</c15:sqref>
                        </c15:fullRef>
                        <c15:formulaRef>
                          <c15:sqref>Dashboard!$C$28:$N$28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0.66666666666666663</c:v>
                      </c:pt>
                      <c:pt idx="1">
                        <c:v>0.86956521739130443</c:v>
                      </c:pt>
                      <c:pt idx="2">
                        <c:v>0.79710144927536264</c:v>
                      </c:pt>
                      <c:pt idx="3">
                        <c:v>0.70144927536231916</c:v>
                      </c:pt>
                      <c:pt idx="4">
                        <c:v>0.61727536231884095</c:v>
                      </c:pt>
                      <c:pt idx="5">
                        <c:v>0.54320231884058001</c:v>
                      </c:pt>
                      <c:pt idx="6">
                        <c:v>0.47801804057971048</c:v>
                      </c:pt>
                      <c:pt idx="7">
                        <c:v>0.42065587571014529</c:v>
                      </c:pt>
                      <c:pt idx="8">
                        <c:v>0.37017717062492789</c:v>
                      </c:pt>
                      <c:pt idx="9">
                        <c:v>0.32575591014993655</c:v>
                      </c:pt>
                      <c:pt idx="10">
                        <c:v>0.2866652009319442</c:v>
                      </c:pt>
                      <c:pt idx="11">
                        <c:v>0.25226537682011091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2B8-4A55-95DF-41830AAFC3C5}"/>
                  </c:ext>
                </c:extLst>
              </c15:ser>
            </c15:filteredLineSeries>
          </c:ext>
        </c:extLst>
      </c:lineChart>
      <c:catAx>
        <c:axId val="1061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55008"/>
        <c:crosses val="autoZero"/>
        <c:auto val="1"/>
        <c:lblAlgn val="ctr"/>
        <c:lblOffset val="100"/>
        <c:noMultiLvlLbl val="0"/>
      </c:catAx>
      <c:valAx>
        <c:axId val="1061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53472"/>
        <c:crosses val="autoZero"/>
        <c:crossBetween val="between"/>
      </c:valAx>
      <c:valAx>
        <c:axId val="10616499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66528"/>
        <c:crosses val="max"/>
        <c:crossBetween val="between"/>
      </c:valAx>
      <c:catAx>
        <c:axId val="10616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16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804933223126129E-2"/>
          <c:y val="0.84677240502969298"/>
          <c:w val="0.96174591435739054"/>
          <c:h val="0.12808971226837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111125</xdr:rowOff>
    </xdr:from>
    <xdr:to>
      <xdr:col>4</xdr:col>
      <xdr:colOff>476249</xdr:colOff>
      <xdr:row>0</xdr:row>
      <xdr:rowOff>519753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0D4556-8668-C94D-B078-FEA9FB8F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11125"/>
          <a:ext cx="2008187" cy="408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1095990</xdr:colOff>
      <xdr:row>1</xdr:row>
      <xdr:rowOff>0</xdr:rowOff>
    </xdr:from>
    <xdr:to>
      <xdr:col>4</xdr:col>
      <xdr:colOff>0</xdr:colOff>
      <xdr:row>3</xdr:row>
      <xdr:rowOff>96308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765" y="180975"/>
          <a:ext cx="2142510" cy="45825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28</xdr:row>
      <xdr:rowOff>84624</xdr:rowOff>
    </xdr:from>
    <xdr:to>
      <xdr:col>6</xdr:col>
      <xdr:colOff>247650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186446-8703-4765-B032-CE741E8EF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28</xdr:row>
      <xdr:rowOff>84624</xdr:rowOff>
    </xdr:from>
    <xdr:to>
      <xdr:col>10</xdr:col>
      <xdr:colOff>552450</xdr:colOff>
      <xdr:row>41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3C30CD-DEDB-47D7-8188-516EC352D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628650</xdr:colOff>
      <xdr:row>28</xdr:row>
      <xdr:rowOff>84624</xdr:rowOff>
    </xdr:from>
    <xdr:to>
      <xdr:col>15</xdr:col>
      <xdr:colOff>0</xdr:colOff>
      <xdr:row>41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629059A-4580-4230-A204-E2B68597C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ightsoftware.com/solutions/manufacturing/?utm_source=insightsoftware.com&amp;&amp;utm_medium=spreadsheet&amp;&amp;utm_campaign=insightsoftware-manufacturing-kpi-dashboard-template.xlsx" TargetMode="External"/><Relationship Id="rId3" Type="http://schemas.openxmlformats.org/officeDocument/2006/relationships/hyperlink" Target="https://insightsoftware.com/solutions/manufacturing/?utm_source=insightsoftware.com&amp;&amp;utm_medium=spreadsheet&amp;&amp;utm_campaign=insightsoftware-manufacturing-kpi-dashboard-template.xlsx" TargetMode="External"/><Relationship Id="rId7" Type="http://schemas.openxmlformats.org/officeDocument/2006/relationships/hyperlink" Target="https://insightsoftware.com/solutions/business-dashboards/?utm_source=insightsoftware.com&amp;&amp;utm_medium=spreadsheet&amp;&amp;utm_campaign=insightsoftware-manufacturing-kpi-dashboard-template.xlsx" TargetMode="External"/><Relationship Id="rId2" Type="http://schemas.openxmlformats.org/officeDocument/2006/relationships/hyperlink" Target="https://insightsoftware.com/?utm_source=insightsoftware.com&amp;&amp;utm_medium=spreadsheet&amp;&amp;utm_campaign=insightsoftware-manufacturing-kpi-dashboard-template.xlsx" TargetMode="External"/><Relationship Id="rId1" Type="http://schemas.openxmlformats.org/officeDocument/2006/relationships/hyperlink" Target="https://insightsoftware.com/request-personalized-demo/&amp;utm_source=insightsoftware&amp;utm_medium=spreadsheet&amp;utm_campaign=insightsoftware-template-utility-KPI-dashboard.xlsx" TargetMode="External"/><Relationship Id="rId6" Type="http://schemas.openxmlformats.org/officeDocument/2006/relationships/hyperlink" Target="https://insightsoftware.com/data-sources/?utm_source=insightsoftware.com&amp;&amp;utm_medium=spreadsheet&amp;&amp;utm_campaign=insightsoftware-manufacturing-kpi-dashboard-template.xlsx" TargetMode="External"/><Relationship Id="rId5" Type="http://schemas.openxmlformats.org/officeDocument/2006/relationships/hyperlink" Target="https://insightsoftware.com/data-sources/?utm_source=insightsoftware.com&amp;&amp;utm_medium=spreadsheet&amp;&amp;utm_campaign=insightsoftware-manufacturing-kpi-dashboard-template.xls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insightsoftware.com/solutions/business-dashboards/?utm_source=insightsoftware.com&amp;&amp;utm_medium=spreadsheet&amp;&amp;utm_campaign=insightsoftware-manufacturing-kpi-dashboard-template.xlsx" TargetMode="External"/><Relationship Id="rId9" Type="http://schemas.openxmlformats.org/officeDocument/2006/relationships/hyperlink" Target="https://insightsoftware.com/?utm_source=insightsoftware.com&amp;&amp;utm_medium=spreadsheet&amp;&amp;utm_campaign=insightsoftware-manufacturing-kpi-dashboard-template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&amp;utm_source=insightsoftware&amp;utm_medium=spreadsheet&amp;utm_campaign=insightsoftware-template-utility-KPI-dashboar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1"/>
  <sheetViews>
    <sheetView tabSelected="1" zoomScale="160" zoomScaleNormal="160" workbookViewId="0">
      <selection activeCell="L17" sqref="L17"/>
    </sheetView>
  </sheetViews>
  <sheetFormatPr defaultColWidth="0" defaultRowHeight="14.25" customHeight="1" zeroHeight="1" x14ac:dyDescent="0.25"/>
  <cols>
    <col min="1" max="1" width="2.42578125" customWidth="1"/>
    <col min="2" max="2" width="3" customWidth="1"/>
    <col min="3" max="18" width="9" customWidth="1"/>
    <col min="19" max="16384" width="9" hidden="1"/>
  </cols>
  <sheetData>
    <row r="1" spans="1:19" ht="54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15" x14ac:dyDescent="0.2">
      <c r="A2" s="1"/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5" x14ac:dyDescent="0.2">
      <c r="A3" s="1"/>
      <c r="B3" s="1" t="s">
        <v>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" x14ac:dyDescent="0.25">
      <c r="A4" s="1"/>
      <c r="B4" s="9" t="s">
        <v>15</v>
      </c>
      <c r="C4" s="1" t="s">
        <v>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9" ht="15" x14ac:dyDescent="0.25">
      <c r="A5" s="1"/>
      <c r="B5" s="1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ht="15" x14ac:dyDescent="0.25">
      <c r="A6" s="1"/>
      <c r="B6" s="20"/>
      <c r="C6" s="21"/>
      <c r="D6" s="20"/>
      <c r="E6" s="20"/>
      <c r="F6" s="20"/>
      <c r="G6" s="20"/>
      <c r="H6" s="20"/>
      <c r="I6" s="20"/>
      <c r="J6" s="20"/>
      <c r="K6" s="1"/>
      <c r="L6" s="1"/>
      <c r="M6" s="1"/>
      <c r="N6" s="1"/>
      <c r="O6" s="1"/>
      <c r="P6" s="1"/>
      <c r="Q6" s="1"/>
      <c r="R6" s="1"/>
    </row>
    <row r="7" spans="1:19" ht="15" x14ac:dyDescent="0.25">
      <c r="A7" s="1"/>
      <c r="B7" s="20"/>
      <c r="C7" s="22" t="s">
        <v>35</v>
      </c>
      <c r="D7" s="20"/>
      <c r="E7" s="20"/>
      <c r="F7" s="20"/>
      <c r="G7" s="20"/>
      <c r="H7" s="20"/>
      <c r="I7" s="20"/>
      <c r="J7" s="20"/>
      <c r="K7" s="1"/>
      <c r="L7" s="1"/>
      <c r="M7" s="1"/>
      <c r="N7" s="1"/>
      <c r="O7" s="1"/>
      <c r="P7" s="1"/>
      <c r="Q7" s="1"/>
      <c r="R7" s="1"/>
    </row>
    <row r="8" spans="1:19" ht="15" x14ac:dyDescent="0.25">
      <c r="A8" s="1"/>
      <c r="B8" s="20"/>
      <c r="C8" s="23" t="s">
        <v>36</v>
      </c>
      <c r="D8" s="20"/>
      <c r="E8" s="20"/>
      <c r="F8" s="20"/>
      <c r="G8" s="20"/>
      <c r="H8" s="20"/>
      <c r="I8" s="20"/>
      <c r="J8" s="20"/>
      <c r="K8" s="1"/>
      <c r="L8" s="1"/>
      <c r="M8" s="1"/>
      <c r="N8" s="1"/>
      <c r="O8" s="1"/>
      <c r="P8" s="1"/>
      <c r="Q8" s="1"/>
      <c r="R8" s="1"/>
    </row>
    <row r="9" spans="1:19" ht="15" x14ac:dyDescent="0.25">
      <c r="A9" s="1"/>
      <c r="B9" s="20"/>
      <c r="C9" s="23" t="s">
        <v>37</v>
      </c>
      <c r="D9" s="20"/>
      <c r="E9" s="20"/>
      <c r="F9" s="20"/>
      <c r="G9" s="20"/>
      <c r="H9" s="20"/>
      <c r="I9" s="20"/>
      <c r="J9" s="20"/>
      <c r="K9" s="1"/>
      <c r="L9" s="1"/>
      <c r="M9" s="1"/>
      <c r="N9" s="1"/>
      <c r="O9" s="1"/>
      <c r="P9" s="1"/>
      <c r="Q9" s="1"/>
      <c r="R9" s="1"/>
    </row>
    <row r="10" spans="1:19" ht="15" x14ac:dyDescent="0.25">
      <c r="A10" s="1"/>
      <c r="B10" s="20"/>
      <c r="C10" s="23" t="s">
        <v>38</v>
      </c>
      <c r="D10" s="20"/>
      <c r="E10" s="20"/>
      <c r="F10" s="20"/>
      <c r="G10" s="20"/>
      <c r="H10" s="20"/>
      <c r="I10" s="20"/>
      <c r="J10" s="20"/>
      <c r="K10" s="1"/>
      <c r="L10" s="1"/>
      <c r="M10" s="1"/>
      <c r="N10" s="1"/>
      <c r="O10" s="1"/>
      <c r="P10" s="1"/>
      <c r="Q10" s="1"/>
      <c r="R10" s="1"/>
    </row>
    <row r="11" spans="1:19" ht="15" x14ac:dyDescent="0.25">
      <c r="A11" s="1"/>
      <c r="B11" s="20"/>
      <c r="C11" s="23" t="s">
        <v>39</v>
      </c>
      <c r="D11" s="20"/>
      <c r="E11" s="20"/>
      <c r="F11" s="20"/>
      <c r="G11" s="20"/>
      <c r="H11" s="20"/>
      <c r="I11" s="20"/>
      <c r="J11" s="20"/>
      <c r="K11" s="1"/>
      <c r="L11" s="1"/>
      <c r="M11" s="1"/>
      <c r="N11" s="1"/>
      <c r="O11" s="1"/>
      <c r="P11" s="1"/>
      <c r="Q11" s="1"/>
      <c r="R11" s="1"/>
    </row>
    <row r="12" spans="1:19" ht="15" x14ac:dyDescent="0.25">
      <c r="A12" s="1"/>
      <c r="B12" s="20"/>
      <c r="C12" s="24"/>
      <c r="D12" s="20"/>
      <c r="E12" s="20"/>
      <c r="F12" s="20"/>
      <c r="G12" s="20"/>
      <c r="H12" s="20"/>
      <c r="I12" s="20"/>
      <c r="J12" s="20"/>
      <c r="K12" s="1"/>
      <c r="L12" s="1"/>
      <c r="M12" s="1"/>
      <c r="N12" s="1"/>
      <c r="O12" s="1"/>
      <c r="P12" s="1"/>
      <c r="Q12" s="1"/>
      <c r="R12" s="1"/>
    </row>
    <row r="13" spans="1:19" ht="15" x14ac:dyDescent="0.25">
      <c r="A13" s="1"/>
      <c r="B13" s="20"/>
      <c r="C13" s="24" t="s">
        <v>40</v>
      </c>
      <c r="D13" s="20"/>
      <c r="E13" s="20"/>
      <c r="F13" s="20"/>
      <c r="G13" s="20"/>
      <c r="H13" s="20"/>
      <c r="I13" s="20"/>
      <c r="J13" s="20"/>
      <c r="K13" s="1"/>
      <c r="L13" s="1"/>
      <c r="M13" s="1"/>
      <c r="N13" s="1"/>
      <c r="O13" s="1"/>
      <c r="P13" s="1"/>
      <c r="Q13" s="1"/>
      <c r="R13" s="1"/>
    </row>
    <row r="14" spans="1:19" ht="15" x14ac:dyDescent="0.25">
      <c r="A14" s="1"/>
      <c r="B14" s="20"/>
      <c r="C14" s="20"/>
      <c r="D14" s="20"/>
      <c r="E14" s="20"/>
      <c r="F14" s="20"/>
      <c r="G14" s="20"/>
      <c r="H14" s="20"/>
      <c r="I14" s="20"/>
      <c r="J14" s="20"/>
      <c r="K14" s="1"/>
      <c r="L14" s="1"/>
      <c r="M14" s="1"/>
      <c r="N14" s="1"/>
      <c r="O14" s="1"/>
      <c r="P14" s="1"/>
      <c r="Q14" s="1"/>
      <c r="R14" s="1"/>
    </row>
    <row r="15" spans="1:19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9" ht="15" x14ac:dyDescent="0.25">
      <c r="A16" s="1"/>
      <c r="C16" s="25" t="s">
        <v>41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9" t="s">
        <v>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9" t="s">
        <v>43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1"/>
      <c r="B19" s="1"/>
      <c r="C19" s="19" t="s">
        <v>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5">
      <c r="A20" s="1"/>
      <c r="B20" s="1"/>
      <c r="C20" s="19" t="s">
        <v>45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hidden="1" x14ac:dyDescent="0.25">
      <c r="A21" s="1"/>
      <c r="C21" s="25" t="s">
        <v>41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ht="15" hidden="1" x14ac:dyDescent="0.25">
      <c r="A22" s="1"/>
      <c r="B22" s="1"/>
      <c r="C22" s="19" t="s">
        <v>42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9" ht="15" hidden="1" x14ac:dyDescent="0.25">
      <c r="A23" s="1"/>
      <c r="B23" s="1"/>
      <c r="C23" s="19" t="s">
        <v>43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9" ht="15" hidden="1" x14ac:dyDescent="0.25">
      <c r="A24" s="1"/>
      <c r="B24" s="1"/>
      <c r="C24" s="19" t="s">
        <v>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9" ht="15" hidden="1" x14ac:dyDescent="0.25">
      <c r="A25" s="1"/>
      <c r="B25" s="1"/>
      <c r="C25" s="19" t="s">
        <v>45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9" ht="15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ht="15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ht="15" hidden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ht="15" hidden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ht="15" hidden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ht="15" hidden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5" hidden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hidden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 hidden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 hidden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hidden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hidden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 hidden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 hidden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 hidden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 hidden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 hidden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 hidden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hidden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 hidden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 hidden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hidden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hidden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hidden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hidden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 hidden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 hidden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 hidden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 hidden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 hidden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 hidden="1" customHeight="1" x14ac:dyDescent="0.2"/>
    <row r="60" spans="1:18" ht="14.25" hidden="1" customHeight="1" x14ac:dyDescent="0.2"/>
    <row r="61" spans="1:18" ht="14.25" hidden="1" customHeight="1" x14ac:dyDescent="0.25"/>
    <row r="62" spans="1:18" ht="14.25" hidden="1" customHeight="1" x14ac:dyDescent="0.25"/>
    <row r="63" spans="1:18" ht="14.25" hidden="1" customHeight="1" x14ac:dyDescent="0.25"/>
    <row r="64" spans="1:18" ht="14.25" hidden="1" customHeight="1" x14ac:dyDescent="0.25"/>
    <row r="65" ht="14.25" hidden="1" customHeight="1" x14ac:dyDescent="0.25"/>
    <row r="66" ht="14.25" hidden="1" customHeight="1" x14ac:dyDescent="0.25"/>
    <row r="67" ht="14.25" hidden="1" customHeight="1" x14ac:dyDescent="0.25"/>
    <row r="68" ht="14.25" hidden="1" customHeight="1" x14ac:dyDescent="0.25"/>
    <row r="69" ht="14.25" hidden="1" customHeight="1" x14ac:dyDescent="0.25"/>
    <row r="70" ht="14.25" hidden="1" customHeight="1" x14ac:dyDescent="0.25"/>
    <row r="71" ht="14.25" hidden="1" customHeight="1" x14ac:dyDescent="0.25"/>
  </sheetData>
  <hyperlinks>
    <hyperlink ref="C13" r:id="rId1" xr:uid="{33CA6869-23CB-4DEE-AF9D-CFAD6BFA2D0A}"/>
    <hyperlink ref="C17" r:id="rId2" xr:uid="{75ED925E-689A-4F8B-93E7-934BDB670716}"/>
    <hyperlink ref="C18" r:id="rId3" xr:uid="{31C429A5-C78F-4199-97F0-64D034921DE0}"/>
    <hyperlink ref="C19" r:id="rId4" xr:uid="{77440761-8EF8-4AE8-9DA8-90CA85830BCC}"/>
    <hyperlink ref="C20" r:id="rId5" xr:uid="{C08AB6F5-6090-48FF-9059-98E243C3F2F1}"/>
    <hyperlink ref="C25" r:id="rId6" xr:uid="{A2839553-2FA9-4F4E-9BB5-4C29D801CAC1}"/>
    <hyperlink ref="C24" r:id="rId7" xr:uid="{E851F059-6E86-497E-A3DF-93BC3B27DEB8}"/>
    <hyperlink ref="C23" r:id="rId8" xr:uid="{C0469AF2-7CC5-439F-9A39-B4453B75F461}"/>
    <hyperlink ref="C22" r:id="rId9" xr:uid="{3FD65176-FB6F-4EF6-B8E5-1990CEE88BBB}"/>
  </hyperlinks>
  <pageMargins left="0.7" right="0.7" top="0.75" bottom="0.75" header="0.3" footer="0.3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zoomScaleNormal="100" workbookViewId="0">
      <selection activeCell="F3" sqref="F3"/>
    </sheetView>
  </sheetViews>
  <sheetFormatPr defaultColWidth="0" defaultRowHeight="15" zeroHeight="1" x14ac:dyDescent="0.25"/>
  <cols>
    <col min="1" max="1" width="6.7109375" customWidth="1"/>
    <col min="2" max="2" width="22.85546875" bestFit="1" customWidth="1"/>
    <col min="3" max="14" width="11.140625" customWidth="1"/>
    <col min="15" max="15" width="12.28515625" customWidth="1"/>
    <col min="16" max="16" width="3.28515625" customWidth="1"/>
    <col min="17" max="16384" width="9" hidden="1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19" t="s">
        <v>34</v>
      </c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"/>
      <c r="B5" s="10" t="s">
        <v>17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13</v>
      </c>
      <c r="P5" s="1"/>
    </row>
    <row r="6" spans="1:16" ht="5.25" customHeight="1" x14ac:dyDescent="0.2">
      <c r="A6" s="1"/>
      <c r="B6" s="10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</row>
    <row r="7" spans="1:16" x14ac:dyDescent="0.2">
      <c r="A7" s="1"/>
      <c r="B7" s="2" t="s">
        <v>28</v>
      </c>
      <c r="C7" s="11">
        <f t="shared" ref="C7:N7" si="0">+C8/C9</f>
        <v>1.3333333333333333</v>
      </c>
      <c r="D7" s="11">
        <f>+D8/D9</f>
        <v>1.0222222222222221</v>
      </c>
      <c r="E7" s="11">
        <f t="shared" si="0"/>
        <v>1.115151515151515</v>
      </c>
      <c r="F7" s="11">
        <f t="shared" si="0"/>
        <v>1.2672176308539942</v>
      </c>
      <c r="G7" s="11">
        <f t="shared" si="0"/>
        <v>1.4400200350613568</v>
      </c>
      <c r="H7" s="11">
        <f t="shared" si="0"/>
        <v>1.6363864034788145</v>
      </c>
      <c r="I7" s="11">
        <f t="shared" si="0"/>
        <v>1.8595300039531981</v>
      </c>
      <c r="J7" s="11">
        <f t="shared" si="0"/>
        <v>2.1131022772195429</v>
      </c>
      <c r="K7" s="11">
        <f t="shared" si="0"/>
        <v>2.4012525877494806</v>
      </c>
      <c r="L7" s="11">
        <f t="shared" si="0"/>
        <v>2.7286961224425914</v>
      </c>
      <c r="M7" s="11">
        <f t="shared" si="0"/>
        <v>3.1007910482302172</v>
      </c>
      <c r="N7" s="11">
        <f t="shared" si="0"/>
        <v>3.5236261911707012</v>
      </c>
      <c r="O7" s="17"/>
      <c r="P7" s="1"/>
    </row>
    <row r="8" spans="1:16" x14ac:dyDescent="0.2">
      <c r="A8" s="1"/>
      <c r="B8" s="3" t="s">
        <v>30</v>
      </c>
      <c r="C8" s="7">
        <v>20000</v>
      </c>
      <c r="D8" s="7">
        <v>23000</v>
      </c>
      <c r="E8" s="7">
        <v>27600</v>
      </c>
      <c r="F8" s="7">
        <v>34500</v>
      </c>
      <c r="G8" s="7">
        <v>43125</v>
      </c>
      <c r="H8" s="7">
        <v>53906.25</v>
      </c>
      <c r="I8" s="7">
        <v>67382.8125</v>
      </c>
      <c r="J8" s="7">
        <v>84228.515625</v>
      </c>
      <c r="K8" s="7">
        <v>105285.64453125</v>
      </c>
      <c r="L8" s="7">
        <v>131607.0556640625</v>
      </c>
      <c r="M8" s="7">
        <v>164508.81958007813</v>
      </c>
      <c r="N8" s="7">
        <v>205636.02447509766</v>
      </c>
      <c r="O8" s="17"/>
      <c r="P8" s="1"/>
    </row>
    <row r="9" spans="1:16" x14ac:dyDescent="0.2">
      <c r="A9" s="1"/>
      <c r="B9" s="3" t="s">
        <v>31</v>
      </c>
      <c r="C9" s="7">
        <v>15000</v>
      </c>
      <c r="D9" s="7">
        <v>22500</v>
      </c>
      <c r="E9" s="7">
        <v>24750.000000000004</v>
      </c>
      <c r="F9" s="7">
        <v>27225.000000000007</v>
      </c>
      <c r="G9" s="7">
        <v>29947.500000000011</v>
      </c>
      <c r="H9" s="7">
        <v>32942.250000000015</v>
      </c>
      <c r="I9" s="7">
        <v>36236.47500000002</v>
      </c>
      <c r="J9" s="7">
        <v>39860.122500000027</v>
      </c>
      <c r="K9" s="7">
        <v>43846.134750000034</v>
      </c>
      <c r="L9" s="7">
        <v>48230.748225000039</v>
      </c>
      <c r="M9" s="7">
        <v>53053.823047500046</v>
      </c>
      <c r="N9" s="7">
        <v>58359.205352250057</v>
      </c>
      <c r="O9" s="17"/>
      <c r="P9" s="1"/>
    </row>
    <row r="10" spans="1:16" x14ac:dyDescent="0.2">
      <c r="A10" s="1"/>
      <c r="B10" s="3" t="s">
        <v>16</v>
      </c>
      <c r="C10" s="6">
        <f>+C8-C9</f>
        <v>5000</v>
      </c>
      <c r="D10" s="6">
        <f t="shared" ref="D10:N10" si="1">+D8-D9</f>
        <v>500</v>
      </c>
      <c r="E10" s="6">
        <f t="shared" si="1"/>
        <v>2849.9999999999964</v>
      </c>
      <c r="F10" s="6">
        <f t="shared" si="1"/>
        <v>7274.9999999999927</v>
      </c>
      <c r="G10" s="6">
        <f t="shared" si="1"/>
        <v>13177.499999999989</v>
      </c>
      <c r="H10" s="6">
        <f t="shared" si="1"/>
        <v>20963.999999999985</v>
      </c>
      <c r="I10" s="6">
        <f t="shared" si="1"/>
        <v>31146.33749999998</v>
      </c>
      <c r="J10" s="6">
        <f t="shared" si="1"/>
        <v>44368.393124999973</v>
      </c>
      <c r="K10" s="6">
        <f t="shared" si="1"/>
        <v>61439.509781249966</v>
      </c>
      <c r="L10" s="6">
        <f t="shared" si="1"/>
        <v>83376.307439062453</v>
      </c>
      <c r="M10" s="6">
        <f t="shared" si="1"/>
        <v>111454.99653257808</v>
      </c>
      <c r="N10" s="6">
        <f t="shared" si="1"/>
        <v>147276.81912284761</v>
      </c>
      <c r="O10" s="17"/>
      <c r="P10" s="1"/>
    </row>
    <row r="11" spans="1:16" ht="6" customHeight="1" x14ac:dyDescent="0.2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8"/>
      <c r="P11" s="1"/>
    </row>
    <row r="12" spans="1:16" x14ac:dyDescent="0.2">
      <c r="A12" s="1"/>
      <c r="B12" s="2" t="s">
        <v>29</v>
      </c>
      <c r="C12" s="8">
        <f t="shared" ref="C12:N12" si="2">+C13/C14</f>
        <v>0.5</v>
      </c>
      <c r="D12" s="8">
        <f t="shared" si="2"/>
        <v>0.38333333333333336</v>
      </c>
      <c r="E12" s="8">
        <f t="shared" si="2"/>
        <v>0.4181818181818181</v>
      </c>
      <c r="F12" s="8">
        <f t="shared" si="2"/>
        <v>0.47520661157024779</v>
      </c>
      <c r="G12" s="8">
        <f t="shared" si="2"/>
        <v>0.54000751314800877</v>
      </c>
      <c r="H12" s="8">
        <f t="shared" si="2"/>
        <v>0.6136449013045554</v>
      </c>
      <c r="I12" s="8">
        <f t="shared" si="2"/>
        <v>0.69732375148244929</v>
      </c>
      <c r="J12" s="8">
        <f t="shared" si="2"/>
        <v>0.79241335395732859</v>
      </c>
      <c r="K12" s="8">
        <f t="shared" si="2"/>
        <v>0.90046972040605522</v>
      </c>
      <c r="L12" s="8">
        <f t="shared" si="2"/>
        <v>1.0232610459159717</v>
      </c>
      <c r="M12" s="8">
        <f t="shared" si="2"/>
        <v>1.1627966430863315</v>
      </c>
      <c r="N12" s="8">
        <f t="shared" si="2"/>
        <v>1.3213598216890128</v>
      </c>
      <c r="O12" s="17"/>
      <c r="P12" s="1"/>
    </row>
    <row r="13" spans="1:16" x14ac:dyDescent="0.2">
      <c r="A13" s="1"/>
      <c r="B13" s="3" t="s">
        <v>18</v>
      </c>
      <c r="C13" s="7">
        <v>30000</v>
      </c>
      <c r="D13" s="7">
        <v>34500</v>
      </c>
      <c r="E13" s="7">
        <v>41400</v>
      </c>
      <c r="F13" s="7">
        <v>51750</v>
      </c>
      <c r="G13" s="7">
        <v>64687.5</v>
      </c>
      <c r="H13" s="7">
        <v>80859.375</v>
      </c>
      <c r="I13" s="7">
        <v>101074.21875</v>
      </c>
      <c r="J13" s="7">
        <v>126342.7734375</v>
      </c>
      <c r="K13" s="7">
        <v>157928.466796875</v>
      </c>
      <c r="L13" s="7">
        <v>197410.58349609375</v>
      </c>
      <c r="M13" s="7">
        <v>246763.22937011719</v>
      </c>
      <c r="N13" s="7">
        <v>308454.03671264648</v>
      </c>
      <c r="O13" s="17"/>
      <c r="P13" s="1"/>
    </row>
    <row r="14" spans="1:16" x14ac:dyDescent="0.2">
      <c r="A14" s="1"/>
      <c r="B14" s="3" t="s">
        <v>19</v>
      </c>
      <c r="C14" s="7">
        <v>60000</v>
      </c>
      <c r="D14" s="7">
        <v>90000</v>
      </c>
      <c r="E14" s="7">
        <v>99000.000000000015</v>
      </c>
      <c r="F14" s="7">
        <v>108900.00000000003</v>
      </c>
      <c r="G14" s="7">
        <v>119790.00000000004</v>
      </c>
      <c r="H14" s="7">
        <v>131769.00000000006</v>
      </c>
      <c r="I14" s="7">
        <v>144945.90000000008</v>
      </c>
      <c r="J14" s="7">
        <v>159440.49000000011</v>
      </c>
      <c r="K14" s="7">
        <v>175384.53900000014</v>
      </c>
      <c r="L14" s="7">
        <v>192922.99290000016</v>
      </c>
      <c r="M14" s="7">
        <v>212215.29219000018</v>
      </c>
      <c r="N14" s="7">
        <v>233436.82140900023</v>
      </c>
      <c r="O14" s="17"/>
      <c r="P14" s="1"/>
    </row>
    <row r="15" spans="1:16" ht="7.7" customHeight="1" x14ac:dyDescent="0.2">
      <c r="A15" s="1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8"/>
      <c r="P15" s="1"/>
    </row>
    <row r="16" spans="1:16" x14ac:dyDescent="0.2">
      <c r="A16" s="1"/>
      <c r="B16" s="2" t="s">
        <v>20</v>
      </c>
      <c r="C16" s="8">
        <f>+C18/C17</f>
        <v>0.23333333333333334</v>
      </c>
      <c r="D16" s="8">
        <f t="shared" ref="D16:N16" si="3">+D17/SUM(D17:D18)</f>
        <v>0.76666666666666672</v>
      </c>
      <c r="E16" s="8">
        <f t="shared" si="3"/>
        <v>0.78186968838526916</v>
      </c>
      <c r="F16" s="8">
        <f t="shared" si="3"/>
        <v>0.80288573423318599</v>
      </c>
      <c r="G16" s="8">
        <f t="shared" si="3"/>
        <v>0.82233705808321578</v>
      </c>
      <c r="H16" s="8">
        <f t="shared" si="3"/>
        <v>0.84025083021653046</v>
      </c>
      <c r="I16" s="8">
        <f t="shared" si="3"/>
        <v>0.85667316952950379</v>
      </c>
      <c r="J16" s="8">
        <f t="shared" si="3"/>
        <v>0.8716651295596769</v>
      </c>
      <c r="K16" s="8">
        <f t="shared" si="3"/>
        <v>0.88529889585168742</v>
      </c>
      <c r="L16" s="8">
        <f t="shared" si="3"/>
        <v>0.89765432897289188</v>
      </c>
      <c r="M16" s="8">
        <f t="shared" si="3"/>
        <v>0.9088159341675931</v>
      </c>
      <c r="N16" s="8">
        <f t="shared" si="3"/>
        <v>0.91887029368974293</v>
      </c>
      <c r="O16" s="17"/>
      <c r="P16" s="1"/>
    </row>
    <row r="17" spans="1:16" x14ac:dyDescent="0.2">
      <c r="A17" s="1"/>
      <c r="B17" s="3" t="s">
        <v>21</v>
      </c>
      <c r="C17" s="7">
        <v>60000</v>
      </c>
      <c r="D17" s="7">
        <v>69000</v>
      </c>
      <c r="E17" s="7">
        <v>82800</v>
      </c>
      <c r="F17" s="7">
        <v>103500</v>
      </c>
      <c r="G17" s="7">
        <v>129375</v>
      </c>
      <c r="H17" s="7">
        <v>161718.75</v>
      </c>
      <c r="I17" s="7">
        <v>202148.4375</v>
      </c>
      <c r="J17" s="7">
        <v>252685.546875</v>
      </c>
      <c r="K17" s="7">
        <v>315856.93359375</v>
      </c>
      <c r="L17" s="7">
        <v>394821.1669921875</v>
      </c>
      <c r="M17" s="7">
        <v>493526.45874023438</v>
      </c>
      <c r="N17" s="7">
        <v>616908.07342529297</v>
      </c>
      <c r="O17" s="17"/>
      <c r="P17" s="1"/>
    </row>
    <row r="18" spans="1:16" x14ac:dyDescent="0.2">
      <c r="A18" s="1"/>
      <c r="B18" s="3" t="s">
        <v>12</v>
      </c>
      <c r="C18" s="7">
        <v>14000</v>
      </c>
      <c r="D18" s="7">
        <v>21000</v>
      </c>
      <c r="E18" s="7">
        <v>23100.000000000004</v>
      </c>
      <c r="F18" s="7">
        <v>25410.000000000007</v>
      </c>
      <c r="G18" s="7">
        <v>27951.000000000011</v>
      </c>
      <c r="H18" s="7">
        <v>30746.100000000013</v>
      </c>
      <c r="I18" s="7">
        <v>33820.710000000014</v>
      </c>
      <c r="J18" s="7">
        <v>37202.781000000017</v>
      </c>
      <c r="K18" s="7">
        <v>40923.05910000002</v>
      </c>
      <c r="L18" s="7">
        <v>45015.365010000023</v>
      </c>
      <c r="M18" s="7">
        <v>49516.901511000033</v>
      </c>
      <c r="N18" s="7">
        <v>54468.591662100043</v>
      </c>
      <c r="O18" s="17"/>
      <c r="P18" s="1"/>
    </row>
    <row r="19" spans="1:16" ht="6" customHeight="1" x14ac:dyDescent="0.2">
      <c r="A19" s="1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8"/>
      <c r="P19" s="1"/>
    </row>
    <row r="20" spans="1:16" ht="6.75" customHeight="1" x14ac:dyDescent="0.2">
      <c r="A20" s="1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8"/>
      <c r="P20" s="1"/>
    </row>
    <row r="21" spans="1:16" x14ac:dyDescent="0.2">
      <c r="A21" s="1"/>
      <c r="B21" s="2" t="s">
        <v>22</v>
      </c>
      <c r="C21" s="13">
        <f t="shared" ref="C21:N21" si="4">+((C22/(C23+C22))*C25)+((C23/(C23+C22))*C26)*(1-C24)</f>
        <v>3.456E-2</v>
      </c>
      <c r="D21" s="13">
        <f t="shared" si="4"/>
        <v>3.367441860465116E-2</v>
      </c>
      <c r="E21" s="13">
        <f t="shared" si="4"/>
        <v>3.3967741935483867E-2</v>
      </c>
      <c r="F21" s="13">
        <f t="shared" si="4"/>
        <v>3.4393185689948889E-2</v>
      </c>
      <c r="G21" s="13">
        <f t="shared" si="4"/>
        <v>3.4809204960929097E-2</v>
      </c>
      <c r="H21" s="13">
        <f t="shared" si="4"/>
        <v>3.5212843159941457E-2</v>
      </c>
      <c r="I21" s="13">
        <f t="shared" si="4"/>
        <v>3.5601511501622662E-2</v>
      </c>
      <c r="J21" s="13">
        <f t="shared" si="4"/>
        <v>3.5973043150370074E-2</v>
      </c>
      <c r="K21" s="13">
        <f t="shared" si="4"/>
        <v>3.6325723688562947E-2</v>
      </c>
      <c r="L21" s="13">
        <f t="shared" si="4"/>
        <v>3.6658298602238105E-2</v>
      </c>
      <c r="M21" s="13">
        <f t="shared" si="4"/>
        <v>3.6969960227531906E-2</v>
      </c>
      <c r="N21" s="13">
        <f t="shared" si="4"/>
        <v>3.7260317830182778E-2</v>
      </c>
      <c r="O21" s="17"/>
      <c r="P21" s="1"/>
    </row>
    <row r="22" spans="1:16" x14ac:dyDescent="0.2">
      <c r="A22" s="1"/>
      <c r="B22" s="3" t="s">
        <v>23</v>
      </c>
      <c r="C22" s="7">
        <v>90000</v>
      </c>
      <c r="D22" s="7">
        <v>103499.99999999999</v>
      </c>
      <c r="E22" s="7">
        <v>124199.99999999997</v>
      </c>
      <c r="F22" s="7">
        <v>155249.99999999997</v>
      </c>
      <c r="G22" s="7">
        <v>194062.49999999997</v>
      </c>
      <c r="H22" s="7">
        <v>242578.12499999997</v>
      </c>
      <c r="I22" s="7">
        <v>303222.65624999994</v>
      </c>
      <c r="J22" s="7">
        <v>379028.32031249994</v>
      </c>
      <c r="K22" s="7">
        <v>473785.40039062494</v>
      </c>
      <c r="L22" s="7">
        <v>592231.75048828113</v>
      </c>
      <c r="M22" s="7">
        <v>740289.68811035145</v>
      </c>
      <c r="N22" s="7">
        <v>925362.11013793934</v>
      </c>
      <c r="O22" s="17"/>
      <c r="P22" s="1"/>
    </row>
    <row r="23" spans="1:16" x14ac:dyDescent="0.2">
      <c r="A23" s="1"/>
      <c r="B23" s="3" t="s">
        <v>19</v>
      </c>
      <c r="C23" s="12">
        <f>C14</f>
        <v>60000</v>
      </c>
      <c r="D23" s="12">
        <f t="shared" ref="D23:N23" si="5">D14</f>
        <v>90000</v>
      </c>
      <c r="E23" s="12">
        <f t="shared" si="5"/>
        <v>99000.000000000015</v>
      </c>
      <c r="F23" s="12">
        <f t="shared" si="5"/>
        <v>108900.00000000003</v>
      </c>
      <c r="G23" s="12">
        <f t="shared" si="5"/>
        <v>119790.00000000004</v>
      </c>
      <c r="H23" s="12">
        <f t="shared" si="5"/>
        <v>131769.00000000006</v>
      </c>
      <c r="I23" s="12">
        <f t="shared" si="5"/>
        <v>144945.90000000008</v>
      </c>
      <c r="J23" s="12">
        <f t="shared" si="5"/>
        <v>159440.49000000011</v>
      </c>
      <c r="K23" s="12">
        <f t="shared" si="5"/>
        <v>175384.53900000014</v>
      </c>
      <c r="L23" s="12">
        <f t="shared" si="5"/>
        <v>192922.99290000016</v>
      </c>
      <c r="M23" s="12">
        <f t="shared" si="5"/>
        <v>212215.29219000018</v>
      </c>
      <c r="N23" s="12">
        <f t="shared" si="5"/>
        <v>233436.82140900023</v>
      </c>
      <c r="O23" s="17"/>
      <c r="P23" s="1"/>
    </row>
    <row r="24" spans="1:16" x14ac:dyDescent="0.2">
      <c r="A24" s="1"/>
      <c r="B24" s="3" t="s">
        <v>24</v>
      </c>
      <c r="C24" s="14">
        <v>0.12</v>
      </c>
      <c r="D24" s="14">
        <v>0.12</v>
      </c>
      <c r="E24" s="14">
        <v>0.12</v>
      </c>
      <c r="F24" s="14">
        <v>0.12</v>
      </c>
      <c r="G24" s="14">
        <v>0.12</v>
      </c>
      <c r="H24" s="14">
        <v>0.12</v>
      </c>
      <c r="I24" s="14">
        <v>0.12</v>
      </c>
      <c r="J24" s="14">
        <v>0.12</v>
      </c>
      <c r="K24" s="14">
        <v>0.12</v>
      </c>
      <c r="L24" s="14">
        <v>0.12</v>
      </c>
      <c r="M24" s="14">
        <v>0.12</v>
      </c>
      <c r="N24" s="14">
        <v>0.12</v>
      </c>
      <c r="O24" s="17"/>
      <c r="P24" s="1"/>
    </row>
    <row r="25" spans="1:16" x14ac:dyDescent="0.2">
      <c r="A25" s="1"/>
      <c r="B25" s="3" t="s">
        <v>25</v>
      </c>
      <c r="C25" s="15">
        <v>0.04</v>
      </c>
      <c r="D25" s="15">
        <v>0.04</v>
      </c>
      <c r="E25" s="15">
        <v>0.04</v>
      </c>
      <c r="F25" s="15">
        <v>0.04</v>
      </c>
      <c r="G25" s="15">
        <v>0.04</v>
      </c>
      <c r="H25" s="15">
        <v>0.04</v>
      </c>
      <c r="I25" s="15">
        <v>0.04</v>
      </c>
      <c r="J25" s="15">
        <v>0.04</v>
      </c>
      <c r="K25" s="15">
        <v>0.04</v>
      </c>
      <c r="L25" s="15">
        <v>0.04</v>
      </c>
      <c r="M25" s="15">
        <v>0.04</v>
      </c>
      <c r="N25" s="15">
        <v>0.04</v>
      </c>
      <c r="O25" s="17"/>
      <c r="P25" s="1"/>
    </row>
    <row r="26" spans="1:16" x14ac:dyDescent="0.2">
      <c r="A26" s="1"/>
      <c r="B26" s="3" t="s">
        <v>26</v>
      </c>
      <c r="C26" s="15">
        <v>0.03</v>
      </c>
      <c r="D26" s="15">
        <v>0.03</v>
      </c>
      <c r="E26" s="15">
        <v>0.03</v>
      </c>
      <c r="F26" s="15">
        <v>0.03</v>
      </c>
      <c r="G26" s="15">
        <v>0.03</v>
      </c>
      <c r="H26" s="15">
        <v>0.03</v>
      </c>
      <c r="I26" s="15">
        <v>0.03</v>
      </c>
      <c r="J26" s="15">
        <v>0.03</v>
      </c>
      <c r="K26" s="15">
        <v>0.03</v>
      </c>
      <c r="L26" s="15">
        <v>0.03</v>
      </c>
      <c r="M26" s="15">
        <v>0.03</v>
      </c>
      <c r="N26" s="15">
        <v>0.03</v>
      </c>
      <c r="O26" s="17"/>
      <c r="P26" s="1"/>
    </row>
    <row r="27" spans="1:16" ht="6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8"/>
      <c r="P27" s="1"/>
    </row>
    <row r="28" spans="1:16" x14ac:dyDescent="0.2">
      <c r="A28" s="1"/>
      <c r="B28" s="2" t="s">
        <v>27</v>
      </c>
      <c r="C28" s="8">
        <f>+C23/C22</f>
        <v>0.66666666666666663</v>
      </c>
      <c r="D28" s="8">
        <f t="shared" ref="D28:N28" si="6">+D23/D22</f>
        <v>0.86956521739130443</v>
      </c>
      <c r="E28" s="8">
        <f t="shared" si="6"/>
        <v>0.79710144927536264</v>
      </c>
      <c r="F28" s="8">
        <f t="shared" si="6"/>
        <v>0.70144927536231916</v>
      </c>
      <c r="G28" s="8">
        <f t="shared" si="6"/>
        <v>0.61727536231884095</v>
      </c>
      <c r="H28" s="8">
        <f t="shared" si="6"/>
        <v>0.54320231884058001</v>
      </c>
      <c r="I28" s="8">
        <f t="shared" si="6"/>
        <v>0.47801804057971048</v>
      </c>
      <c r="J28" s="8">
        <f t="shared" si="6"/>
        <v>0.42065587571014529</v>
      </c>
      <c r="K28" s="8">
        <f t="shared" si="6"/>
        <v>0.37017717062492789</v>
      </c>
      <c r="L28" s="8">
        <f t="shared" si="6"/>
        <v>0.32575591014993655</v>
      </c>
      <c r="M28" s="8">
        <f t="shared" si="6"/>
        <v>0.2866652009319442</v>
      </c>
      <c r="N28" s="8">
        <f t="shared" si="6"/>
        <v>0.25226537682011091</v>
      </c>
      <c r="O28" s="17"/>
      <c r="P28" s="1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" customFormat="1" x14ac:dyDescent="0.2"/>
    <row r="31" spans="1:16" s="1" customFormat="1" x14ac:dyDescent="0.2"/>
    <row r="32" spans="1:16" s="1" customFormat="1" x14ac:dyDescent="0.2"/>
    <row r="33" spans="13:13" s="1" customFormat="1" x14ac:dyDescent="0.2"/>
    <row r="34" spans="13:13" s="1" customFormat="1" x14ac:dyDescent="0.2"/>
    <row r="35" spans="13:13" s="1" customFormat="1" x14ac:dyDescent="0.2">
      <c r="M35" s="16"/>
    </row>
    <row r="36" spans="13:13" s="1" customFormat="1" x14ac:dyDescent="0.2">
      <c r="M36" s="16"/>
    </row>
    <row r="37" spans="13:13" s="1" customFormat="1" x14ac:dyDescent="0.2">
      <c r="M37" s="16"/>
    </row>
    <row r="38" spans="13:13" s="1" customFormat="1" x14ac:dyDescent="0.2">
      <c r="M38" s="16"/>
    </row>
    <row r="39" spans="13:13" s="1" customFormat="1" x14ac:dyDescent="0.2"/>
    <row r="40" spans="13:13" s="1" customFormat="1" x14ac:dyDescent="0.2"/>
    <row r="41" spans="13:13" s="1" customFormat="1" x14ac:dyDescent="0.2"/>
    <row r="42" spans="13:13" s="1" customFormat="1" x14ac:dyDescent="0.2"/>
    <row r="43" spans="13:13" hidden="1" x14ac:dyDescent="0.2"/>
    <row r="44" spans="13:13" hidden="1" x14ac:dyDescent="0.2"/>
    <row r="45" spans="13:13" hidden="1" x14ac:dyDescent="0.2"/>
    <row r="46" spans="13:13" hidden="1" x14ac:dyDescent="0.2"/>
    <row r="47" spans="13:13" hidden="1" x14ac:dyDescent="0.2"/>
    <row r="48" spans="13:1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</sheetData>
  <phoneticPr fontId="3" type="noConversion"/>
  <hyperlinks>
    <hyperlink ref="F3" r:id="rId1" xr:uid="{00000000-0004-0000-0100-000000000000}"/>
  </hyperlinks>
  <pageMargins left="0.7" right="0.7" top="0.75" bottom="0.75" header="0.3" footer="0.3"/>
  <pageSetup orientation="portrait" horizontalDpi="4294967293" verticalDpi="4294967293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B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Dashboard!C8:N8</xm:f>
              <xm:sqref>O8</xm:sqref>
            </x14:sparkline>
          </x14:sparklines>
        </x14:sparklineGroup>
        <x14:sparklineGroup manualMax="0" manualMin="0" displayEmptyCellsAs="gap" xr2:uid="{00000000-0003-0000-0100-00000A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Dashboard!C9:N9</xm:f>
              <xm:sqref>O9</xm:sqref>
            </x14:sparkline>
          </x14:sparklines>
        </x14:sparklineGroup>
        <x14:sparklineGroup manualMax="0" manualMin="0" type="stacked" displayEmptyCellsAs="gap" xr2:uid="{00000000-0003-0000-0100-000009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Dashboard!C10:N10</xm:f>
              <xm:sqref>O10</xm:sqref>
            </x14:sparkline>
          </x14:sparklines>
        </x14:sparklineGroup>
        <x14:sparklineGroup manualMax="0" manualMin="0" displayEmptyCellsAs="gap" xr2:uid="{00000000-0003-0000-0100-000008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Dashboard!C7:N7</xm:f>
              <xm:sqref>O7</xm:sqref>
            </x14:sparkline>
          </x14:sparklines>
        </x14:sparklineGroup>
        <x14:sparklineGroup manualMax="0" manualMin="0" displayEmptyCellsAs="gap" xr2:uid="{00000000-0003-0000-0100-000007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Dashboard!C13:N13</xm:f>
              <xm:sqref>O13</xm:sqref>
            </x14:sparkline>
            <x14:sparkline>
              <xm:f>Dashboard!C14:N14</xm:f>
              <xm:sqref>O14</xm:sqref>
            </x14:sparkline>
          </x14:sparklines>
        </x14:sparklineGroup>
        <x14:sparklineGroup manualMax="0" manualMin="0" displayEmptyCellsAs="gap" xr2:uid="{00000000-0003-0000-01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Dashboard!C17:N17</xm:f>
              <xm:sqref>O17</xm:sqref>
            </x14:sparkline>
            <x14:sparkline>
              <xm:f>Dashboard!C18:N18</xm:f>
              <xm:sqref>O18</xm:sqref>
            </x14:sparkline>
          </x14:sparklines>
        </x14:sparklineGroup>
        <x14:sparklineGroup manualMax="0" manualMin="0" displayEmptyCellsAs="gap" xr2:uid="{00000000-0003-0000-01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Dashboard!C21:N21</xm:f>
              <xm:sqref>O21</xm:sqref>
            </x14:sparkline>
          </x14:sparklines>
        </x14:sparklineGroup>
        <x14:sparklineGroup manualMax="0" manualMin="0" displayEmptyCellsAs="gap" xr2:uid="{00000000-0003-0000-01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Dashboard!C16:N16</xm:f>
              <xm:sqref>O16</xm:sqref>
            </x14:sparkline>
          </x14:sparklines>
        </x14:sparklineGroup>
        <x14:sparklineGroup manualMax="0" manualMin="0" displayEmptyCellsAs="gap" xr2:uid="{00000000-0003-0000-01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Dashboard!C12:N12</xm:f>
              <xm:sqref>O12</xm:sqref>
            </x14:sparkline>
          </x14:sparklines>
        </x14:sparklineGroup>
        <x14:sparklineGroup manualMax="0" manualMin="0" displayEmptyCellsAs="gap" xr2:uid="{00000000-0003-0000-01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Dashboard!C24:N24</xm:f>
              <xm:sqref>O24</xm:sqref>
            </x14:sparkline>
            <x14:sparkline>
              <xm:f>Dashboard!C25:N25</xm:f>
              <xm:sqref>O25</xm:sqref>
            </x14:sparkline>
            <x14:sparkline>
              <xm:f>Dashboard!C26:N26</xm:f>
              <xm:sqref>O26</xm:sqref>
            </x14:sparkline>
          </x14:sparklines>
        </x14:sparklineGroup>
        <x14:sparklineGroup manualMax="0" manualMin="0" displayEmptyCellsAs="gap" xr2:uid="{00000000-0003-0000-01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Dashboard!C22:N22</xm:f>
              <xm:sqref>O22</xm:sqref>
            </x14:sparkline>
            <x14:sparkline>
              <xm:f>Dashboard!C23:N23</xm:f>
              <xm:sqref>O23</xm:sqref>
            </x14:sparkline>
          </x14:sparklines>
        </x14:sparklineGroup>
        <x14:sparklineGroup manualMax="0" manualMin="0" displayEmptyCellsAs="gap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Dashboard!C28:N28</xm:f>
              <xm:sqref>O28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Bryan Motteram</cp:lastModifiedBy>
  <dcterms:created xsi:type="dcterms:W3CDTF">2020-08-24T14:16:55Z</dcterms:created>
  <dcterms:modified xsi:type="dcterms:W3CDTF">2020-09-29T15:40:47Z</dcterms:modified>
</cp:coreProperties>
</file>