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endygriecoimac/Desktop/Strategic Planning Dashboard/"/>
    </mc:Choice>
  </mc:AlternateContent>
  <xr:revisionPtr revIDLastSave="0" documentId="8_{368B4195-C258-4096-A805-C491C5B2A9F9}" xr6:coauthVersionLast="47" xr6:coauthVersionMax="47" xr10:uidLastSave="{00000000-0000-0000-0000-000000000000}"/>
  <bookViews>
    <workbookView xWindow="11080" yWindow="1600" windowWidth="24880" windowHeight="18280" xr2:uid="{00000000-000D-0000-FFFF-FFFF00000000}"/>
  </bookViews>
  <sheets>
    <sheet name="Dashboard" sheetId="1" r:id="rId1"/>
    <sheet name="Data" sheetId="5" r:id="rId2"/>
    <sheet name="xref" sheetId="6" r:id="rId3"/>
  </sheets>
  <definedNames>
    <definedName name="Apr">Data!$F$3:$F$27</definedName>
    <definedName name="Aug">Data!$J$3:$J$27</definedName>
    <definedName name="Dec">Data!$N$3:$N$27</definedName>
    <definedName name="Feb">Data!$D$3:$D$27</definedName>
    <definedName name="in_Thousands">Data!$B$3:$B$27</definedName>
    <definedName name="Jan">Data!$C$3:$C$27</definedName>
    <definedName name="Jul">Data!$I$3:$I$27</definedName>
    <definedName name="Jun">Data!$H$3:$H$27</definedName>
    <definedName name="Mar">Data!$E$3:$E$27</definedName>
    <definedName name="May">Data!$G$3:$G$27</definedName>
    <definedName name="Nov">Data!$M$3:$M$27</definedName>
    <definedName name="Oct">Data!$L$3:$L$27</definedName>
    <definedName name="Sep">Data!$K$3:$K$27</definedName>
  </definedNames>
  <calcPr calcId="191028" calcCompleted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" i="6" l="1"/>
  <c r="D12" i="5"/>
  <c r="R5" i="6"/>
  <c r="D8" i="5"/>
  <c r="D14" i="5"/>
  <c r="R6" i="6"/>
  <c r="R7" i="6"/>
  <c r="W4" i="6"/>
  <c r="D24" i="5"/>
  <c r="W5" i="6"/>
  <c r="W6" i="6"/>
  <c r="W7" i="6"/>
  <c r="V4" i="6"/>
  <c r="C8" i="5"/>
  <c r="C12" i="5"/>
  <c r="C14" i="5"/>
  <c r="V6" i="6"/>
  <c r="C24" i="5"/>
  <c r="V5" i="6"/>
  <c r="V7" i="6"/>
  <c r="Q4" i="6"/>
  <c r="Q5" i="6"/>
  <c r="Q6" i="6"/>
  <c r="Q7" i="6"/>
  <c r="L4" i="6"/>
  <c r="L6" i="6"/>
  <c r="L5" i="6"/>
  <c r="L7" i="6"/>
  <c r="M4" i="6"/>
  <c r="M5" i="6"/>
  <c r="M6" i="6"/>
  <c r="M7" i="6"/>
  <c r="D4" i="6"/>
  <c r="E4" i="6"/>
  <c r="E24" i="5"/>
  <c r="F24" i="5"/>
  <c r="G24" i="5"/>
  <c r="H24" i="5"/>
  <c r="I24" i="5"/>
  <c r="J24" i="5"/>
  <c r="K24" i="5"/>
  <c r="L24" i="5"/>
  <c r="M24" i="5"/>
  <c r="N24" i="5"/>
  <c r="D21" i="5"/>
  <c r="E21" i="5"/>
  <c r="F21" i="5"/>
  <c r="G21" i="5"/>
  <c r="H21" i="5"/>
  <c r="I21" i="5"/>
  <c r="J21" i="5"/>
  <c r="K21" i="5"/>
  <c r="L21" i="5"/>
  <c r="M21" i="5"/>
  <c r="N21" i="5"/>
  <c r="C21" i="5"/>
  <c r="E5" i="6"/>
  <c r="E6" i="6"/>
  <c r="E7" i="6"/>
  <c r="D5" i="6"/>
  <c r="D6" i="6"/>
  <c r="D7" i="6"/>
  <c r="F7" i="6"/>
  <c r="I4" i="6"/>
  <c r="I5" i="6"/>
  <c r="I6" i="6"/>
  <c r="I7" i="6"/>
  <c r="D25" i="5"/>
  <c r="E25" i="5"/>
  <c r="F25" i="5"/>
  <c r="G25" i="5"/>
  <c r="H25" i="5"/>
  <c r="I25" i="5"/>
  <c r="J25" i="5"/>
  <c r="K25" i="5"/>
  <c r="L25" i="5"/>
  <c r="M25" i="5"/>
  <c r="N25" i="5"/>
  <c r="C25" i="5"/>
  <c r="E8" i="5"/>
  <c r="E12" i="5"/>
  <c r="E14" i="5"/>
  <c r="F8" i="5"/>
  <c r="F12" i="5"/>
  <c r="F14" i="5"/>
  <c r="G8" i="5"/>
  <c r="G12" i="5"/>
  <c r="G14" i="5"/>
  <c r="H8" i="5"/>
  <c r="H12" i="5"/>
  <c r="H14" i="5"/>
  <c r="I8" i="5"/>
  <c r="I12" i="5"/>
  <c r="I14" i="5"/>
  <c r="J8" i="5"/>
  <c r="J12" i="5"/>
  <c r="J14" i="5"/>
  <c r="K8" i="5"/>
  <c r="K12" i="5"/>
  <c r="K14" i="5"/>
  <c r="L8" i="5"/>
  <c r="L12" i="5"/>
  <c r="L14" i="5"/>
  <c r="M8" i="5"/>
  <c r="M12" i="5"/>
  <c r="M14" i="5"/>
  <c r="N8" i="5"/>
  <c r="N12" i="5"/>
  <c r="N14" i="5"/>
</calcChain>
</file>

<file path=xl/sharedStrings.xml><?xml version="1.0" encoding="utf-8"?>
<sst xmlns="http://schemas.openxmlformats.org/spreadsheetml/2006/main" count="71" uniqueCount="42">
  <si>
    <t>Strategic Planning KPIs</t>
  </si>
  <si>
    <t>Save time with financial and operational dashboards that refresh automatically. Click here for a demo.</t>
  </si>
  <si>
    <t>In Thousands ($)</t>
  </si>
  <si>
    <r>
      <rPr>
        <b/>
        <sz val="11"/>
        <color theme="1"/>
        <rFont val="Calibri"/>
        <family val="2"/>
        <scheme val="minor"/>
      </rPr>
      <t>Instructions</t>
    </r>
    <r>
      <rPr>
        <sz val="11"/>
        <color theme="1"/>
        <rFont val="Calibri"/>
        <family val="2"/>
        <scheme val="minor"/>
      </rPr>
      <t xml:space="preserve">: Select the two periods you want to compare below. The dashboard will change according to the selection. If you would like to change data, please select anything in </t>
    </r>
    <r>
      <rPr>
        <b/>
        <sz val="11"/>
        <color rgb="FF1E2456"/>
        <rFont val="Calibri (Body)"/>
      </rPr>
      <t>blue</t>
    </r>
    <r>
      <rPr>
        <sz val="11"/>
        <color theme="1"/>
        <rFont val="Calibri"/>
        <family val="2"/>
        <scheme val="minor"/>
      </rPr>
      <t xml:space="preserve"> on the [Data] tab</t>
    </r>
  </si>
  <si>
    <t>Primary:</t>
  </si>
  <si>
    <t>Jan</t>
  </si>
  <si>
    <t>Comparison:</t>
  </si>
  <si>
    <t>Feb</t>
  </si>
  <si>
    <t>in Thousands ($)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</si>
  <si>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</si>
  <si>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</si>
  <si>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</si>
  <si>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</si>
  <si>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</si>
  <si>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</si>
  <si>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</si>
  <si>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</si>
  <si>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</si>
  <si>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</si>
  <si>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Balance Sheet</t>
  </si>
  <si>
    <t>Current Assets</t>
  </si>
  <si>
    <t>LT Assets</t>
  </si>
  <si>
    <t>Total Assets</t>
  </si>
  <si>
    <t>Current Liabilities</t>
  </si>
  <si>
    <t>LT Liabilities</t>
  </si>
  <si>
    <t>Total Liabilities</t>
  </si>
  <si>
    <t>Equity</t>
  </si>
  <si>
    <t>Income Statement</t>
  </si>
  <si>
    <t>Revenue</t>
  </si>
  <si>
    <t>Customer Acquisition (K)</t>
  </si>
  <si>
    <t>Other COGS</t>
  </si>
  <si>
    <t>GM%</t>
  </si>
  <si>
    <t>OpEx</t>
  </si>
  <si>
    <t>Net Income</t>
  </si>
  <si>
    <t>GP%</t>
  </si>
  <si>
    <t># of Customers</t>
  </si>
  <si>
    <t>Working Capital</t>
  </si>
  <si>
    <t>Current Ratio</t>
  </si>
  <si>
    <t>Acquisition Cost</t>
  </si>
  <si>
    <t>Debt to Equity</t>
  </si>
  <si>
    <t>Delta</t>
  </si>
  <si>
    <t>Customer Acquisition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</si>
</sst>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"/>
    <numFmt numFmtId="165" formatCode="_(* #,##0.0000_);_(* \(#,##0.000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2" tint="-0.249977111117893"/>
      <name val="Calibri"/>
      <family val="2"/>
      <scheme val="minor"/>
    </font>
    <font>
      <sz val="2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2E2E2E"/>
      <name val="Calibri"/>
      <family val="2"/>
      <scheme val="minor"/>
    </font>
    <font>
      <b/>
      <sz val="11"/>
      <color rgb="FF1E2456"/>
      <name val="Calibri (Body)"/>
    </font>
    <font>
      <b/>
      <sz val="14"/>
      <color rgb="FF1E245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2"/>
      </top>
      <bottom/>
      <diagonal/>
    </border>
    <border>
      <left style="thin">
        <color theme="2"/>
      </left>
      <right/>
      <top style="thin">
        <color theme="2"/>
      </top>
      <bottom/>
      <diagonal/>
    </border>
    <border>
      <left/>
      <right style="thin">
        <color theme="2"/>
      </right>
      <top style="thin">
        <color theme="2"/>
      </top>
      <bottom/>
      <diagonal/>
    </border>
    <border>
      <left style="thin">
        <color theme="2"/>
      </left>
      <right/>
      <top/>
      <bottom/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 indent="1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2" fillId="2" borderId="1" xfId="0" applyFont="1" applyFill="1" applyBorder="1" applyAlignment="1">
      <alignment horizontal="right"/>
    </xf>
    <xf numFmtId="0" fontId="0" fillId="2" borderId="1" xfId="0" applyFill="1" applyBorder="1"/>
    <xf numFmtId="164" fontId="5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1" fontId="7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9" fontId="0" fillId="2" borderId="0" xfId="1" applyFont="1" applyFill="1" applyAlignment="1">
      <alignment horizontal="center"/>
    </xf>
    <xf numFmtId="0" fontId="0" fillId="2" borderId="0" xfId="0" applyFill="1" applyBorder="1"/>
    <xf numFmtId="0" fontId="6" fillId="2" borderId="0" xfId="0" applyFont="1" applyFill="1" applyBorder="1"/>
    <xf numFmtId="0" fontId="6" fillId="0" borderId="0" xfId="0" applyFont="1"/>
    <xf numFmtId="0" fontId="0" fillId="2" borderId="0" xfId="0" applyFont="1" applyFill="1" applyBorder="1"/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/>
    <xf numFmtId="0" fontId="6" fillId="2" borderId="0" xfId="0" applyFont="1" applyFill="1"/>
    <xf numFmtId="0" fontId="0" fillId="2" borderId="0" xfId="0" applyFill="1" applyAlignment="1">
      <alignment vertical="top" wrapText="1"/>
    </xf>
    <xf numFmtId="0" fontId="0" fillId="2" borderId="0" xfId="0" applyFont="1" applyFill="1" applyAlignment="1">
      <alignment horizontal="center"/>
    </xf>
    <xf numFmtId="43" fontId="0" fillId="2" borderId="0" xfId="2" applyFont="1" applyFill="1" applyBorder="1" applyAlignment="1">
      <alignment horizontal="center"/>
    </xf>
    <xf numFmtId="0" fontId="0" fillId="2" borderId="0" xfId="0" applyFill="1" applyAlignment="1">
      <alignment vertical="top"/>
    </xf>
    <xf numFmtId="165" fontId="0" fillId="2" borderId="0" xfId="2" applyNumberFormat="1" applyFont="1" applyFill="1"/>
    <xf numFmtId="0" fontId="4" fillId="2" borderId="0" xfId="0" applyFont="1" applyFill="1" applyAlignment="1">
      <alignment horizontal="right"/>
    </xf>
    <xf numFmtId="9" fontId="0" fillId="2" borderId="0" xfId="1" applyFont="1" applyFill="1"/>
    <xf numFmtId="0" fontId="0" fillId="2" borderId="0" xfId="0" applyFill="1" applyAlignment="1">
      <alignment wrapText="1"/>
    </xf>
    <xf numFmtId="0" fontId="6" fillId="2" borderId="5" xfId="0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0" fillId="2" borderId="8" xfId="0" applyFill="1" applyBorder="1" applyAlignment="1">
      <alignment vertical="top" wrapText="1"/>
    </xf>
    <xf numFmtId="0" fontId="6" fillId="2" borderId="9" xfId="0" applyFont="1" applyFill="1" applyBorder="1"/>
    <xf numFmtId="0" fontId="0" fillId="2" borderId="10" xfId="0" applyFont="1" applyFill="1" applyBorder="1"/>
    <xf numFmtId="0" fontId="0" fillId="2" borderId="11" xfId="0" applyFont="1" applyFill="1" applyBorder="1"/>
    <xf numFmtId="0" fontId="6" fillId="2" borderId="12" xfId="0" applyFont="1" applyFill="1" applyBorder="1"/>
    <xf numFmtId="0" fontId="0" fillId="2" borderId="8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1" fontId="0" fillId="2" borderId="0" xfId="0" applyNumberFormat="1" applyFont="1" applyFill="1" applyBorder="1" applyAlignment="1">
      <alignment horizontal="center" vertical="center"/>
    </xf>
    <xf numFmtId="0" fontId="0" fillId="2" borderId="9" xfId="0" applyFill="1" applyBorder="1" applyAlignment="1">
      <alignment vertical="top"/>
    </xf>
    <xf numFmtId="0" fontId="8" fillId="0" borderId="0" xfId="3" applyAlignment="1">
      <alignment vertical="center"/>
    </xf>
    <xf numFmtId="0" fontId="6" fillId="0" borderId="0" xfId="0" applyFont="1" applyBorder="1"/>
    <xf numFmtId="0" fontId="11" fillId="2" borderId="0" xfId="0" applyFont="1" applyFill="1" applyBorder="1" applyAlignment="1">
      <alignment horizontal="right" indent="1"/>
    </xf>
    <xf numFmtId="0" fontId="11" fillId="2" borderId="9" xfId="0" applyFont="1" applyFill="1" applyBorder="1"/>
    <xf numFmtId="0" fontId="9" fillId="2" borderId="0" xfId="0" applyFont="1" applyFill="1" applyAlignment="1">
      <alignment horizontal="right"/>
    </xf>
    <xf numFmtId="0" fontId="0" fillId="2" borderId="8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4">
    <cellStyle name="Comma" xfId="2" builtinId="3"/>
    <cellStyle name="Hyperlink" xfId="3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2E2E2E"/>
      <color rgb="FF1E2456"/>
      <color rgb="FF31AC46"/>
      <color rgb="FF13A4FD"/>
      <color rgb="FFFBFBFB"/>
      <color rgb="FFFF65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WORKING CAPITAL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6356328987667"/>
          <c:y val="0.15406022845275183"/>
          <c:w val="0.81590813081589786"/>
          <c:h val="0.695178943753526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xref!$D$4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rgbClr val="1E245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xref!$C$5:$C$8</c15:sqref>
                  </c15:fullRef>
                </c:ext>
              </c:extLst>
              <c:f>xref!$C$7:$C$8</c:f>
              <c:strCache>
                <c:ptCount val="1"/>
                <c:pt idx="0">
                  <c:v>Working Capital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xref!$D$5:$D$8</c15:sqref>
                  </c15:fullRef>
                </c:ext>
              </c:extLst>
              <c:f>xref!$D$7:$D$8</c:f>
              <c:numCache>
                <c:formatCode>General</c:formatCode>
                <c:ptCount val="2"/>
                <c:pt idx="0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6F-4A2A-B7A3-97012ECE6781}"/>
            </c:ext>
          </c:extLst>
        </c:ser>
        <c:ser>
          <c:idx val="1"/>
          <c:order val="1"/>
          <c:tx>
            <c:strRef>
              <c:f>xref!$E$4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rgbClr val="31AC4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xref!$C$5:$C$8</c15:sqref>
                  </c15:fullRef>
                </c:ext>
              </c:extLst>
              <c:f>xref!$C$7:$C$8</c:f>
              <c:strCache>
                <c:ptCount val="1"/>
                <c:pt idx="0">
                  <c:v>Working Capital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xref!$E$5:$E$8</c15:sqref>
                  </c15:fullRef>
                </c:ext>
              </c:extLst>
              <c:f>xref!$E$7:$E$8</c:f>
              <c:numCache>
                <c:formatCode>General</c:formatCode>
                <c:ptCount val="2"/>
                <c:pt idx="0">
                  <c:v>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6F-4A2A-B7A3-97012ECE6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2699264"/>
        <c:axId val="72701056"/>
      </c:barChart>
      <c:lineChart>
        <c:grouping val="standard"/>
        <c:varyColors val="0"/>
        <c:ser>
          <c:idx val="2"/>
          <c:order val="2"/>
          <c:tx>
            <c:strRef>
              <c:f>xref!$F$4</c:f>
              <c:strCache>
                <c:ptCount val="1"/>
                <c:pt idx="0">
                  <c:v>Delta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45"/>
            <c:spPr>
              <a:solidFill>
                <a:schemeClr val="bg2"/>
              </a:solidFill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rgbClr val="2E2E2E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xref!$C$5:$C$8</c15:sqref>
                  </c15:fullRef>
                </c:ext>
              </c:extLst>
              <c:f>xref!$C$7:$C$8</c:f>
              <c:strCache>
                <c:ptCount val="1"/>
                <c:pt idx="0">
                  <c:v>Working Capital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xref!$F$5:$F$7</c15:sqref>
                  </c15:fullRef>
                </c:ext>
              </c:extLst>
              <c:f>xref!$F$7</c:f>
              <c:numCache>
                <c:formatCode>General</c:formatCode>
                <c:ptCount val="1"/>
                <c:pt idx="0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6F-4A2A-B7A3-97012ECE6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712576"/>
        <c:axId val="72702592"/>
      </c:lineChart>
      <c:catAx>
        <c:axId val="72699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2701056"/>
        <c:crosses val="autoZero"/>
        <c:auto val="1"/>
        <c:lblAlgn val="ctr"/>
        <c:lblOffset val="100"/>
        <c:noMultiLvlLbl val="0"/>
      </c:catAx>
      <c:valAx>
        <c:axId val="72701056"/>
        <c:scaling>
          <c:orientation val="minMax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699264"/>
        <c:crosses val="autoZero"/>
        <c:crossBetween val="between"/>
      </c:valAx>
      <c:valAx>
        <c:axId val="7270259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712576"/>
        <c:crosses val="max"/>
        <c:crossBetween val="between"/>
      </c:valAx>
      <c:catAx>
        <c:axId val="72712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025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CURRENT RATIO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2274886537620298"/>
          <c:y val="0.15923947006624173"/>
          <c:w val="0.61124166119860013"/>
          <c:h val="0.69856189851268591"/>
        </c:manualLayout>
      </c:layout>
      <c:doughnutChart>
        <c:varyColors val="1"/>
        <c:ser>
          <c:idx val="0"/>
          <c:order val="0"/>
          <c:tx>
            <c:strRef>
              <c:f>xref!$I$4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rgbClr val="92D050"/>
            </a:solidFill>
          </c:spPr>
          <c:dPt>
            <c:idx val="0"/>
            <c:bubble3D val="0"/>
            <c:spPr>
              <a:solidFill>
                <a:srgbClr val="31AC4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26E3-48D7-9527-A1A7BDCE194B}"/>
              </c:ext>
            </c:extLst>
          </c:dPt>
          <c:dPt>
            <c:idx val="1"/>
            <c:bubble3D val="0"/>
            <c:spPr>
              <a:solidFill>
                <a:srgbClr val="1E245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6E3-48D7-9527-A1A7BDCE194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xref!$H$5:$H$7</c15:sqref>
                  </c15:fullRef>
                </c:ext>
              </c:extLst>
              <c:f>xref!$H$5:$H$6</c:f>
              <c:strCache>
                <c:ptCount val="2"/>
                <c:pt idx="0">
                  <c:v>Current Assets</c:v>
                </c:pt>
                <c:pt idx="1">
                  <c:v>Current Liabilities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xref!$I$5:$I$7</c15:sqref>
                  </c15:fullRef>
                </c:ext>
              </c:extLst>
              <c:f>xref!$I$5:$I$6</c:f>
              <c:numCache>
                <c:formatCode>General</c:formatCode>
                <c:ptCount val="2"/>
                <c:pt idx="0">
                  <c:v>158</c:v>
                </c:pt>
                <c:pt idx="1">
                  <c:v>99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0-26E3-48D7-9527-A1A7BDCE1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3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6313117110361206E-2"/>
          <c:y val="0.87100362454693159"/>
          <c:w val="0.86225471816022992"/>
          <c:h val="0.128996375453068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CUSTOMER ACQUISITION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xref!$K$5</c:f>
              <c:strCache>
                <c:ptCount val="1"/>
                <c:pt idx="0">
                  <c:v># of Customers</c:v>
                </c:pt>
              </c:strCache>
            </c:strRef>
          </c:tx>
          <c:spPr>
            <a:solidFill>
              <a:srgbClr val="1E245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1E245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D02-4F98-A86A-8CEB66F99FB1}"/>
              </c:ext>
            </c:extLst>
          </c:dPt>
          <c:dPt>
            <c:idx val="1"/>
            <c:invertIfNegative val="0"/>
            <c:bubble3D val="0"/>
            <c:spPr>
              <a:solidFill>
                <a:srgbClr val="31AC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7D02-4F98-A86A-8CEB66F99F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xref!$L$4:$M$4</c:f>
              <c:strCache>
                <c:ptCount val="2"/>
                <c:pt idx="0">
                  <c:v>Jan</c:v>
                </c:pt>
                <c:pt idx="1">
                  <c:v>Feb</c:v>
                </c:pt>
              </c:strCache>
            </c:strRef>
          </c:cat>
          <c:val>
            <c:numRef>
              <c:f>xref!$L$5:$M$5</c:f>
              <c:numCache>
                <c:formatCode>General</c:formatCode>
                <c:ptCount val="2"/>
                <c:pt idx="0">
                  <c:v>2344</c:v>
                </c:pt>
                <c:pt idx="1">
                  <c:v>2790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02-4F98-A86A-8CEB66F99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4491776"/>
        <c:axId val="74493312"/>
      </c:barChart>
      <c:lineChart>
        <c:grouping val="stacked"/>
        <c:varyColors val="0"/>
        <c:ser>
          <c:idx val="1"/>
          <c:order val="1"/>
          <c:tx>
            <c:strRef>
              <c:f>xref!$K$6</c:f>
              <c:strCache>
                <c:ptCount val="1"/>
                <c:pt idx="0">
                  <c:v>Customer Acquisition (K)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30"/>
            <c:spPr>
              <a:solidFill>
                <a:schemeClr val="bg2">
                  <a:alpha val="98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0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rgbClr val="2E2E2E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2746-944D-B254-B181E4438BB1}"/>
                </c:ext>
              </c:extLst>
            </c:dLbl>
            <c:dLbl>
              <c:idx val="1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rgbClr val="2E2E2E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2746-944D-B254-B181E4438B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rgbClr val="2E2E2E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xref!$L$4:$M$4</c:f>
              <c:strCache>
                <c:ptCount val="2"/>
                <c:pt idx="0">
                  <c:v>Jan</c:v>
                </c:pt>
                <c:pt idx="1">
                  <c:v>Feb</c:v>
                </c:pt>
              </c:strCache>
            </c:strRef>
          </c:cat>
          <c:val>
            <c:numRef>
              <c:f>xref!$L$6:$M$6</c:f>
              <c:numCache>
                <c:formatCode>General</c:formatCode>
                <c:ptCount val="2"/>
                <c:pt idx="0">
                  <c:v>39.299999999999997</c:v>
                </c:pt>
                <c:pt idx="1">
                  <c:v>44.88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02-4F98-A86A-8CEB66F99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500736"/>
        <c:axId val="74499200"/>
      </c:lineChart>
      <c:catAx>
        <c:axId val="7449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493312"/>
        <c:crosses val="autoZero"/>
        <c:auto val="1"/>
        <c:lblAlgn val="ctr"/>
        <c:lblOffset val="100"/>
        <c:noMultiLvlLbl val="0"/>
      </c:catAx>
      <c:valAx>
        <c:axId val="74493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491776"/>
        <c:crosses val="autoZero"/>
        <c:crossBetween val="between"/>
      </c:valAx>
      <c:valAx>
        <c:axId val="7449920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500736"/>
        <c:crosses val="max"/>
        <c:crossBetween val="between"/>
      </c:valAx>
      <c:catAx>
        <c:axId val="74500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4992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DEBT TO EQUITY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108439653599448"/>
          <c:y val="0.16766513722705761"/>
          <c:w val="0.71852625373699941"/>
          <c:h val="0.6136436548375615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xref!$P$5</c:f>
              <c:strCache>
                <c:ptCount val="1"/>
                <c:pt idx="0">
                  <c:v>Total Liabilities</c:v>
                </c:pt>
              </c:strCache>
            </c:strRef>
          </c:tx>
          <c:spPr>
            <a:solidFill>
              <a:srgbClr val="1E2456"/>
            </a:solidFill>
            <a:ln>
              <a:noFill/>
            </a:ln>
            <a:effectLst/>
          </c:spPr>
          <c:invertIfNegative val="0"/>
          <c:cat>
            <c:strRef>
              <c:f>xref!$Q$4:$R$4</c:f>
              <c:strCache>
                <c:ptCount val="2"/>
                <c:pt idx="0">
                  <c:v>Jan</c:v>
                </c:pt>
                <c:pt idx="1">
                  <c:v>Feb</c:v>
                </c:pt>
              </c:strCache>
            </c:strRef>
          </c:cat>
          <c:val>
            <c:numRef>
              <c:f>xref!$Q$5:$R$5</c:f>
              <c:numCache>
                <c:formatCode>General</c:formatCode>
                <c:ptCount val="2"/>
                <c:pt idx="0">
                  <c:v>215</c:v>
                </c:pt>
                <c:pt idx="1">
                  <c:v>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B3-4D59-9DEA-7B1DC41E2608}"/>
            </c:ext>
          </c:extLst>
        </c:ser>
        <c:ser>
          <c:idx val="1"/>
          <c:order val="1"/>
          <c:tx>
            <c:strRef>
              <c:f>xref!$P$6</c:f>
              <c:strCache>
                <c:ptCount val="1"/>
                <c:pt idx="0">
                  <c:v>Equity</c:v>
                </c:pt>
              </c:strCache>
            </c:strRef>
          </c:tx>
          <c:spPr>
            <a:solidFill>
              <a:srgbClr val="31AC46"/>
            </a:solidFill>
            <a:ln>
              <a:noFill/>
            </a:ln>
            <a:effectLst/>
          </c:spPr>
          <c:invertIfNegative val="0"/>
          <c:cat>
            <c:strRef>
              <c:f>xref!$Q$4:$R$4</c:f>
              <c:strCache>
                <c:ptCount val="2"/>
                <c:pt idx="0">
                  <c:v>Jan</c:v>
                </c:pt>
                <c:pt idx="1">
                  <c:v>Feb</c:v>
                </c:pt>
              </c:strCache>
            </c:strRef>
          </c:cat>
          <c:val>
            <c:numRef>
              <c:f>xref!$Q$6:$R$6</c:f>
              <c:numCache>
                <c:formatCode>General</c:formatCode>
                <c:ptCount val="2"/>
                <c:pt idx="0">
                  <c:v>240</c:v>
                </c:pt>
                <c:pt idx="1">
                  <c:v>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B3-4D59-9DEA-7B1DC41E2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4561792"/>
        <c:axId val="74571776"/>
      </c:barChart>
      <c:lineChart>
        <c:grouping val="stacked"/>
        <c:varyColors val="0"/>
        <c:ser>
          <c:idx val="2"/>
          <c:order val="2"/>
          <c:tx>
            <c:strRef>
              <c:f>xref!$P$7</c:f>
              <c:strCache>
                <c:ptCount val="1"/>
                <c:pt idx="0">
                  <c:v>Debt to Equity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5"/>
            <c:spPr>
              <a:solidFill>
                <a:schemeClr val="bg2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1"/>
            <c:marker>
              <c:spPr>
                <a:solidFill>
                  <a:schemeClr val="bg2"/>
                </a:solidFill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DEB3-4D59-9DEA-7B1DC41E260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rgbClr val="2E2E2E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xref!$Q$4:$R$4</c:f>
              <c:strCache>
                <c:ptCount val="2"/>
                <c:pt idx="0">
                  <c:v>Jan</c:v>
                </c:pt>
                <c:pt idx="1">
                  <c:v>Feb</c:v>
                </c:pt>
              </c:strCache>
            </c:strRef>
          </c:cat>
          <c:val>
            <c:numRef>
              <c:f>xref!$Q$7:$R$7</c:f>
              <c:numCache>
                <c:formatCode>0%</c:formatCode>
                <c:ptCount val="2"/>
                <c:pt idx="0">
                  <c:v>0.89583333333333337</c:v>
                </c:pt>
                <c:pt idx="1">
                  <c:v>0.75090252707581229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B3-4D59-9DEA-7B1DC41E2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574848"/>
        <c:axId val="74573312"/>
      </c:lineChart>
      <c:catAx>
        <c:axId val="74561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571776"/>
        <c:crosses val="autoZero"/>
        <c:auto val="1"/>
        <c:lblAlgn val="ctr"/>
        <c:lblOffset val="100"/>
        <c:noMultiLvlLbl val="0"/>
      </c:catAx>
      <c:valAx>
        <c:axId val="74571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561792"/>
        <c:crosses val="autoZero"/>
        <c:crossBetween val="between"/>
      </c:valAx>
      <c:valAx>
        <c:axId val="7457331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574848"/>
        <c:crosses val="max"/>
        <c:crossBetween val="between"/>
      </c:valAx>
      <c:catAx>
        <c:axId val="74574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5733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8680555555555555E-2"/>
          <c:y val="0.88653215223097115"/>
          <c:w val="0.9"/>
          <c:h val="8.37059430071241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RETURN</a:t>
            </a:r>
            <a:r>
              <a:rPr lang="en-US" baseline="0"/>
              <a:t> ON EQUITY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08439653599448"/>
          <c:y val="0.19742437645110705"/>
          <c:w val="0.79996322042002277"/>
          <c:h val="0.5838842902585190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xref!$U$5</c:f>
              <c:strCache>
                <c:ptCount val="1"/>
                <c:pt idx="0">
                  <c:v>Net Income</c:v>
                </c:pt>
              </c:strCache>
            </c:strRef>
          </c:tx>
          <c:spPr>
            <a:solidFill>
              <a:srgbClr val="1E2456"/>
            </a:solidFill>
            <a:ln>
              <a:noFill/>
            </a:ln>
            <a:effectLst/>
          </c:spPr>
          <c:invertIfNegative val="0"/>
          <c:cat>
            <c:strRef>
              <c:f>xref!$V$4:$W$4</c:f>
              <c:strCache>
                <c:ptCount val="2"/>
                <c:pt idx="0">
                  <c:v>Jan</c:v>
                </c:pt>
                <c:pt idx="1">
                  <c:v>Feb</c:v>
                </c:pt>
              </c:strCache>
            </c:strRef>
          </c:cat>
          <c:val>
            <c:numRef>
              <c:f>xref!$V$5:$W$5</c:f>
              <c:numCache>
                <c:formatCode>0</c:formatCode>
                <c:ptCount val="2"/>
                <c:pt idx="0">
                  <c:v>30.299999999999997</c:v>
                </c:pt>
                <c:pt idx="1">
                  <c:v>25.719999999999992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06-411A-A7CE-8D7A06ACD7F4}"/>
            </c:ext>
          </c:extLst>
        </c:ser>
        <c:ser>
          <c:idx val="1"/>
          <c:order val="1"/>
          <c:tx>
            <c:strRef>
              <c:f>xref!$U$6</c:f>
              <c:strCache>
                <c:ptCount val="1"/>
                <c:pt idx="0">
                  <c:v>Equity</c:v>
                </c:pt>
              </c:strCache>
            </c:strRef>
          </c:tx>
          <c:spPr>
            <a:solidFill>
              <a:srgbClr val="31AC46"/>
            </a:solidFill>
            <a:ln>
              <a:noFill/>
            </a:ln>
            <a:effectLst/>
          </c:spPr>
          <c:invertIfNegative val="0"/>
          <c:cat>
            <c:strRef>
              <c:f>xref!$V$4:$W$4</c:f>
              <c:strCache>
                <c:ptCount val="2"/>
                <c:pt idx="0">
                  <c:v>Jan</c:v>
                </c:pt>
                <c:pt idx="1">
                  <c:v>Feb</c:v>
                </c:pt>
              </c:strCache>
            </c:strRef>
          </c:cat>
          <c:val>
            <c:numRef>
              <c:f>xref!$V$6:$W$6</c:f>
              <c:numCache>
                <c:formatCode>General</c:formatCode>
                <c:ptCount val="2"/>
                <c:pt idx="0">
                  <c:v>240</c:v>
                </c:pt>
                <c:pt idx="1">
                  <c:v>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06-411A-A7CE-8D7A06ACD7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4620928"/>
        <c:axId val="74622464"/>
      </c:barChart>
      <c:barChart>
        <c:barDir val="bar"/>
        <c:grouping val="clustered"/>
        <c:varyColors val="0"/>
        <c:ser>
          <c:idx val="2"/>
          <c:order val="2"/>
          <c:tx>
            <c:strRef>
              <c:f>xref!$U$7</c:f>
              <c:strCache>
                <c:ptCount val="1"/>
                <c:pt idx="0">
                  <c:v>Debt to Equity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solidFill>
                <a:schemeClr val="bg2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rgbClr val="2E2E2E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xref!$V$4:$W$4</c:f>
              <c:strCache>
                <c:ptCount val="2"/>
                <c:pt idx="0">
                  <c:v>Jan</c:v>
                </c:pt>
                <c:pt idx="1">
                  <c:v>Feb</c:v>
                </c:pt>
              </c:strCache>
            </c:strRef>
          </c:cat>
          <c:val>
            <c:numRef>
              <c:f>xref!$V$7:$W$7</c:f>
              <c:numCache>
                <c:formatCode>0%</c:formatCode>
                <c:ptCount val="2"/>
                <c:pt idx="0">
                  <c:v>0.12625</c:v>
                </c:pt>
                <c:pt idx="1">
                  <c:v>9.2851985559566752E-2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06-411A-A7CE-8D7A06ACD7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4638080"/>
        <c:axId val="74624000"/>
      </c:barChart>
      <c:catAx>
        <c:axId val="74620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622464"/>
        <c:crosses val="autoZero"/>
        <c:auto val="1"/>
        <c:lblAlgn val="ctr"/>
        <c:lblOffset val="100"/>
        <c:noMultiLvlLbl val="0"/>
      </c:catAx>
      <c:valAx>
        <c:axId val="7462246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620928"/>
        <c:crosses val="autoZero"/>
        <c:crossBetween val="between"/>
      </c:valAx>
      <c:valAx>
        <c:axId val="74624000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638080"/>
        <c:crosses val="max"/>
        <c:crossBetween val="between"/>
      </c:valAx>
      <c:catAx>
        <c:axId val="746380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4624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8680555555555555E-2"/>
          <c:y val="0.88653215223097115"/>
          <c:w val="0.87223122354047977"/>
          <c:h val="8.3698587605373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94192</xdr:rowOff>
    </xdr:from>
    <xdr:to>
      <xdr:col>3</xdr:col>
      <xdr:colOff>449783</xdr:colOff>
      <xdr:row>3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C6C2B59-BDDE-4051-A965-075670723B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94192"/>
          <a:ext cx="1916633" cy="477308"/>
        </a:xfrm>
        <a:prstGeom prst="rect">
          <a:avLst/>
        </a:prstGeom>
      </xdr:spPr>
    </xdr:pic>
    <xdr:clientData/>
  </xdr:twoCellAnchor>
  <xdr:twoCellAnchor>
    <xdr:from>
      <xdr:col>0</xdr:col>
      <xdr:colOff>229721</xdr:colOff>
      <xdr:row>22</xdr:row>
      <xdr:rowOff>0</xdr:rowOff>
    </xdr:from>
    <xdr:to>
      <xdr:col>4</xdr:col>
      <xdr:colOff>341779</xdr:colOff>
      <xdr:row>35</xdr:row>
      <xdr:rowOff>107633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6B3C2D58-5658-499B-833C-C00D188401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217172</xdr:colOff>
      <xdr:row>7</xdr:row>
      <xdr:rowOff>0</xdr:rowOff>
    </xdr:from>
    <xdr:to>
      <xdr:col>4</xdr:col>
      <xdr:colOff>355025</xdr:colOff>
      <xdr:row>21</xdr:row>
      <xdr:rowOff>24289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6CAE032-1EAC-4F05-9AB6-01DFA88426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7</xdr:row>
      <xdr:rowOff>0</xdr:rowOff>
    </xdr:from>
    <xdr:to>
      <xdr:col>12</xdr:col>
      <xdr:colOff>354329</xdr:colOff>
      <xdr:row>20</xdr:row>
      <xdr:rowOff>146854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69F9878-D522-484C-A609-23B30CE6AB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22</xdr:row>
      <xdr:rowOff>0</xdr:rowOff>
    </xdr:from>
    <xdr:to>
      <xdr:col>12</xdr:col>
      <xdr:colOff>354331</xdr:colOff>
      <xdr:row>35</xdr:row>
      <xdr:rowOff>106456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92AE0F4-E8C2-4E4B-B0DB-C5F85AF749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8</xdr:col>
      <xdr:colOff>11206</xdr:colOff>
      <xdr:row>35</xdr:row>
      <xdr:rowOff>106456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41393ED1-9DF0-4F97-9DC4-1E77D0D2CD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0.36027</cdr:x>
      <cdr:y>0.39481</cdr:y>
    </cdr:from>
    <cdr:to>
      <cdr:x>0.80439</cdr:x>
      <cdr:y>0.58901</cdr:y>
    </cdr:to>
    <cdr:sp macro="" textlink="xref!$I$7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6967DED-272D-4787-BB7A-73F159113483}"/>
            </a:ext>
          </a:extLst>
        </cdr:cNvPr>
        <cdr:cNvSpPr txBox="1"/>
      </cdr:nvSpPr>
      <cdr:spPr>
        <a:xfrm xmlns:a="http://schemas.openxmlformats.org/drawingml/2006/main">
          <a:off x="1054171" y="1010843"/>
          <a:ext cx="1299531" cy="497214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4F029596-6DCA-4481-A236-B303666F7FCF}" type="TxLink">
            <a:rPr lang="en-US" sz="2800" b="1" i="0" u="none" strike="noStrike">
              <a:solidFill>
                <a:srgbClr val="2E2E2E"/>
              </a:solidFill>
              <a:latin typeface="Calibri"/>
              <a:cs typeface="Calibri"/>
            </a:rPr>
            <a:pPr/>
            <a:t> 1.60 </a:t>
          </a:fld>
          <a:endParaRPr lang="en-US" sz="2800" b="1">
            <a:solidFill>
              <a:srgbClr val="2E2E2E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nsightsoftware.com/request-personalized-demo/?utm_source=insightsoftware.com&amp;utm_medium=spreadsheet&amp;utm_campaign=insightsoftware-strategic-planning-KPI-dashboard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57"/>
  <sheetViews>
    <sheetView tabSelected="1" zoomScale="85" zoomScaleNormal="85" workbookViewId="0">
      <selection activeCell="H16" sqref="H16"/>
    </sheetView>
  </sheetViews>
  <sheetFormatPr defaultColWidth="0" defaultRowHeight="15" zeroHeight="1"/>
  <cols>
    <col min="1" max="1" width="4.140625" customWidth="1"/>
    <col min="2" max="2" width="13" customWidth="1"/>
    <col min="3" max="3" width="9" customWidth="1"/>
    <col min="4" max="4" width="13" customWidth="1"/>
    <col min="5" max="5" width="8.7109375" customWidth="1"/>
    <col min="6" max="8" width="12" customWidth="1"/>
    <col min="9" max="9" width="4" customWidth="1"/>
    <col min="10" max="12" width="12" customWidth="1"/>
    <col min="13" max="13" width="9.42578125" customWidth="1"/>
    <col min="14" max="14" width="4.42578125" hidden="1" customWidth="1"/>
    <col min="15" max="17" width="12" hidden="1" customWidth="1"/>
    <col min="18" max="18" width="4.85546875" hidden="1" customWidth="1"/>
    <col min="19" max="19" width="7.7109375" hidden="1" customWidth="1"/>
    <col min="20" max="20" width="3.42578125" style="1" hidden="1" customWidth="1"/>
    <col min="21" max="22" width="12.42578125" style="1" hidden="1" customWidth="1"/>
    <col min="23" max="23" width="3.28515625" hidden="1" customWidth="1"/>
    <col min="24" max="26" width="3.28515625" hidden="1"/>
    <col min="16384" max="16384" width="16.7109375" hidden="1"/>
  </cols>
  <sheetData>
    <row r="1" spans="1:23" s="17" customFormat="1">
      <c r="A1" s="1"/>
      <c r="B1" s="1"/>
      <c r="C1" s="1"/>
      <c r="D1" s="1"/>
      <c r="E1" s="1"/>
      <c r="F1" s="1"/>
      <c r="G1" s="1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s="17" customFormat="1" ht="14.25" customHeight="1">
      <c r="A2" s="1"/>
      <c r="B2" s="1"/>
      <c r="C2" s="1"/>
      <c r="D2" s="1"/>
      <c r="E2" s="1"/>
      <c r="F2" s="1"/>
      <c r="H2" s="26"/>
      <c r="I2" s="44"/>
      <c r="K2" s="26"/>
      <c r="L2" s="26"/>
      <c r="M2" s="26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23" s="22" customFormat="1" ht="14.25" customHeight="1">
      <c r="A3" s="1"/>
      <c r="B3" s="1"/>
      <c r="C3" s="1"/>
      <c r="D3" s="1"/>
      <c r="E3" s="1"/>
      <c r="K3" s="23"/>
      <c r="L3" s="26"/>
      <c r="M3" s="26"/>
    </row>
    <row r="4" spans="1:23" s="22" customFormat="1" ht="18.95">
      <c r="A4" s="1"/>
      <c r="B4" s="47" t="s">
        <v>0</v>
      </c>
      <c r="C4" s="47"/>
      <c r="D4" s="47"/>
      <c r="E4" s="28"/>
      <c r="I4" s="23"/>
      <c r="J4" s="23"/>
      <c r="K4" s="23"/>
      <c r="L4" s="26"/>
      <c r="M4" s="26"/>
      <c r="S4" s="16"/>
    </row>
    <row r="5" spans="1:23" s="22" customFormat="1" ht="14.25" customHeight="1">
      <c r="A5" s="1"/>
      <c r="B5" s="1"/>
      <c r="C5" s="43" t="s">
        <v>1</v>
      </c>
      <c r="D5" s="21"/>
      <c r="E5" s="21"/>
      <c r="F5" s="21"/>
      <c r="G5" s="23"/>
      <c r="H5" s="23"/>
      <c r="I5" s="23"/>
      <c r="J5" s="23"/>
      <c r="K5" s="23"/>
      <c r="S5" s="16"/>
    </row>
    <row r="6" spans="1:23" s="22" customFormat="1" ht="14.25" customHeight="1">
      <c r="A6" s="1"/>
      <c r="B6" s="26" t="s">
        <v>2</v>
      </c>
      <c r="C6" s="30"/>
      <c r="D6" s="30"/>
      <c r="E6" s="30"/>
      <c r="S6" s="16"/>
    </row>
    <row r="7" spans="1:23" s="22" customFormat="1" ht="6" customHeight="1">
      <c r="A7" s="1"/>
      <c r="B7" s="26"/>
      <c r="C7" s="30"/>
      <c r="D7" s="30"/>
      <c r="E7" s="30"/>
      <c r="S7" s="16"/>
    </row>
    <row r="8" spans="1:23" s="22" customFormat="1" ht="15" customHeight="1">
      <c r="A8" s="1"/>
      <c r="D8" s="30"/>
      <c r="E8" s="30"/>
      <c r="F8" s="32"/>
      <c r="G8" s="31"/>
      <c r="H8" s="33"/>
      <c r="S8" s="16"/>
    </row>
    <row r="9" spans="1:23" s="22" customFormat="1">
      <c r="A9" s="1"/>
      <c r="D9" s="30"/>
      <c r="E9" s="30"/>
      <c r="F9" s="48" t="s">
        <v>3</v>
      </c>
      <c r="G9" s="49"/>
      <c r="H9" s="50"/>
      <c r="S9" s="16"/>
    </row>
    <row r="10" spans="1:23" s="22" customFormat="1" ht="15" customHeight="1">
      <c r="A10" s="1"/>
      <c r="B10" s="30"/>
      <c r="C10" s="30"/>
      <c r="D10" s="30"/>
      <c r="E10" s="30"/>
      <c r="F10" s="48"/>
      <c r="G10" s="49"/>
      <c r="H10" s="50"/>
      <c r="S10" s="16"/>
    </row>
    <row r="11" spans="1:23" s="22" customFormat="1" ht="14.25" customHeight="1">
      <c r="A11" s="1"/>
      <c r="B11" s="30"/>
      <c r="C11" s="30"/>
      <c r="D11" s="30"/>
      <c r="E11" s="30"/>
      <c r="F11" s="48"/>
      <c r="G11" s="49"/>
      <c r="H11" s="50"/>
      <c r="S11" s="16"/>
    </row>
    <row r="12" spans="1:23" s="22" customFormat="1" ht="15" customHeight="1">
      <c r="A12" s="1"/>
      <c r="F12" s="48"/>
      <c r="G12" s="49"/>
      <c r="H12" s="50"/>
      <c r="J12" s="16"/>
      <c r="S12" s="16"/>
    </row>
    <row r="13" spans="1:23" s="22" customFormat="1">
      <c r="A13" s="1"/>
      <c r="F13" s="48"/>
      <c r="G13" s="49"/>
      <c r="H13" s="50"/>
      <c r="J13" s="16"/>
      <c r="S13" s="16"/>
    </row>
    <row r="14" spans="1:23" s="22" customFormat="1">
      <c r="A14" s="1"/>
      <c r="F14" s="48"/>
      <c r="G14" s="49"/>
      <c r="H14" s="50"/>
      <c r="J14" s="16"/>
      <c r="S14" s="16"/>
    </row>
    <row r="15" spans="1:23" s="22" customFormat="1" ht="18.95">
      <c r="A15" s="1"/>
      <c r="F15" s="39"/>
      <c r="G15" s="45" t="s">
        <v>4</v>
      </c>
      <c r="H15" s="46" t="s">
        <v>5</v>
      </c>
      <c r="J15" s="16"/>
      <c r="S15" s="16"/>
    </row>
    <row r="16" spans="1:23" s="22" customFormat="1" ht="18.95">
      <c r="A16" s="1"/>
      <c r="F16" s="39"/>
      <c r="G16" s="45" t="s">
        <v>6</v>
      </c>
      <c r="H16" s="46" t="s">
        <v>7</v>
      </c>
      <c r="J16" s="16"/>
    </row>
    <row r="17" spans="1:23" s="22" customFormat="1">
      <c r="A17" s="1"/>
      <c r="F17" s="39"/>
      <c r="G17" s="40"/>
      <c r="H17" s="42"/>
      <c r="J17" s="16"/>
      <c r="Q17" s="16"/>
    </row>
    <row r="18" spans="1:23" s="22" customFormat="1">
      <c r="A18" s="1"/>
      <c r="F18" s="39"/>
      <c r="G18" s="40"/>
      <c r="H18" s="42"/>
      <c r="Q18" s="16"/>
    </row>
    <row r="19" spans="1:23" s="22" customFormat="1">
      <c r="A19" s="1"/>
      <c r="F19" s="34"/>
      <c r="G19" s="16"/>
      <c r="H19" s="35"/>
      <c r="I19" s="16"/>
      <c r="J19" s="16"/>
      <c r="K19" s="16"/>
      <c r="L19" s="16"/>
      <c r="M19" s="16"/>
      <c r="N19" s="16"/>
      <c r="O19" s="16"/>
      <c r="P19" s="16"/>
      <c r="Q19" s="16"/>
    </row>
    <row r="20" spans="1:23" s="22" customFormat="1">
      <c r="A20" s="1"/>
      <c r="B20" s="23"/>
      <c r="C20" s="23"/>
      <c r="D20" s="23"/>
      <c r="E20" s="23"/>
      <c r="F20" s="34"/>
      <c r="G20" s="16"/>
      <c r="H20" s="35"/>
      <c r="I20" s="16"/>
      <c r="J20" s="16"/>
      <c r="K20" s="16"/>
      <c r="L20" s="16"/>
      <c r="M20" s="16"/>
      <c r="N20" s="16"/>
      <c r="O20" s="16"/>
      <c r="P20" s="16"/>
      <c r="Q20" s="16"/>
    </row>
    <row r="21" spans="1:23" s="17" customFormat="1">
      <c r="A21" s="1"/>
      <c r="B21" s="18"/>
      <c r="C21" s="18"/>
      <c r="D21" s="18"/>
      <c r="E21" s="18"/>
      <c r="F21" s="36"/>
      <c r="G21" s="37"/>
      <c r="H21" s="38"/>
      <c r="I21" s="16"/>
      <c r="J21" s="16"/>
      <c r="K21" s="16"/>
      <c r="L21" s="16"/>
      <c r="M21" s="16"/>
      <c r="N21" s="16"/>
      <c r="O21" s="16"/>
      <c r="P21" s="16"/>
      <c r="Q21" s="16"/>
      <c r="R21" s="22"/>
      <c r="S21" s="22"/>
      <c r="T21" s="22"/>
      <c r="U21" s="22"/>
      <c r="V21" s="22"/>
      <c r="W21" s="22"/>
    </row>
    <row r="22" spans="1:23" s="17" customFormat="1">
      <c r="A22" s="1"/>
      <c r="B22" s="15"/>
      <c r="C22" s="15"/>
      <c r="D22" s="18"/>
      <c r="E22" s="18"/>
      <c r="F22" s="18"/>
      <c r="G22" s="18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22"/>
      <c r="S22" s="22"/>
      <c r="T22" s="22"/>
      <c r="U22" s="22"/>
      <c r="V22" s="22"/>
      <c r="W22" s="22"/>
    </row>
    <row r="23" spans="1:23" s="17" customFormat="1">
      <c r="A23" s="1"/>
      <c r="B23" s="15"/>
      <c r="C23" s="15"/>
      <c r="D23" s="18"/>
      <c r="E23" s="18"/>
      <c r="F23" s="18"/>
      <c r="G23" s="18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22"/>
      <c r="S23" s="22"/>
      <c r="T23" s="22"/>
      <c r="U23" s="22"/>
      <c r="V23" s="22"/>
      <c r="W23" s="22"/>
    </row>
    <row r="24" spans="1:23" s="17" customFormat="1">
      <c r="A24" s="1"/>
      <c r="B24" s="1"/>
      <c r="C24" s="1"/>
      <c r="D24" s="18"/>
      <c r="E24" s="18"/>
      <c r="F24" s="18"/>
      <c r="G24" s="18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22"/>
      <c r="S24" s="22"/>
      <c r="T24" s="22"/>
      <c r="U24" s="22"/>
      <c r="V24" s="22"/>
      <c r="W24" s="22"/>
    </row>
    <row r="25" spans="1:23" s="17" customFormat="1" ht="15" customHeight="1">
      <c r="A25" s="1"/>
      <c r="B25" s="1"/>
      <c r="C25" s="1"/>
      <c r="D25" s="18"/>
      <c r="E25" s="18"/>
      <c r="F25" s="18"/>
      <c r="G25" s="18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22"/>
      <c r="S25" s="22"/>
      <c r="T25" s="22"/>
      <c r="U25" s="22"/>
      <c r="V25" s="22"/>
      <c r="W25" s="22"/>
    </row>
    <row r="26" spans="1:23" s="17" customFormat="1" ht="15" customHeight="1">
      <c r="A26" s="1"/>
      <c r="B26" s="15"/>
      <c r="C26" s="15"/>
      <c r="D26" s="18"/>
      <c r="E26" s="18"/>
      <c r="F26" s="18"/>
      <c r="G26" s="18"/>
      <c r="H26" s="16"/>
      <c r="I26" s="16"/>
      <c r="J26" s="22"/>
      <c r="K26" s="22"/>
      <c r="L26" s="22"/>
      <c r="M26" s="22"/>
      <c r="N26" s="16"/>
      <c r="O26" s="16"/>
      <c r="P26" s="16"/>
      <c r="Q26" s="16"/>
      <c r="R26" s="22"/>
      <c r="S26" s="22"/>
      <c r="T26" s="22"/>
      <c r="U26" s="22"/>
      <c r="V26" s="22"/>
      <c r="W26" s="22"/>
    </row>
    <row r="27" spans="1:23" s="17" customFormat="1" ht="15" customHeight="1">
      <c r="A27" s="1"/>
      <c r="B27" s="15"/>
      <c r="C27" s="15"/>
      <c r="D27" s="15"/>
      <c r="E27" s="15"/>
      <c r="F27" s="15"/>
      <c r="G27" s="15"/>
      <c r="H27" s="16"/>
      <c r="I27" s="16"/>
      <c r="J27" s="22"/>
      <c r="K27" s="22"/>
      <c r="L27" s="22"/>
      <c r="M27" s="22"/>
      <c r="N27" s="16"/>
      <c r="O27" s="16"/>
      <c r="P27" s="16"/>
      <c r="Q27" s="16"/>
      <c r="R27" s="22"/>
      <c r="S27" s="22"/>
      <c r="T27" s="22"/>
      <c r="U27" s="22"/>
      <c r="V27" s="22"/>
      <c r="W27" s="22"/>
    </row>
    <row r="28" spans="1:23" s="17" customFormat="1" ht="15" customHeight="1">
      <c r="A28" s="1"/>
      <c r="B28" s="15"/>
      <c r="C28" s="15"/>
      <c r="D28" s="15"/>
      <c r="E28" s="15"/>
      <c r="F28" s="15"/>
      <c r="G28" s="15"/>
      <c r="H28" s="16"/>
      <c r="I28" s="16"/>
      <c r="J28" s="22"/>
      <c r="K28" s="22"/>
      <c r="L28" s="22"/>
      <c r="M28" s="22"/>
      <c r="N28" s="16"/>
      <c r="O28" s="16"/>
      <c r="P28" s="16"/>
      <c r="Q28" s="16"/>
      <c r="R28" s="22"/>
      <c r="S28" s="22"/>
      <c r="T28" s="22"/>
      <c r="U28" s="22"/>
      <c r="V28" s="22"/>
      <c r="W28" s="22"/>
    </row>
    <row r="29" spans="1:23" s="17" customFormat="1" ht="15" customHeight="1">
      <c r="A29" s="1"/>
      <c r="B29" s="15"/>
      <c r="C29" s="15"/>
      <c r="D29" s="15"/>
      <c r="E29" s="15"/>
      <c r="F29" s="15"/>
      <c r="G29" s="15"/>
      <c r="H29" s="16"/>
      <c r="I29" s="16"/>
      <c r="J29" s="22"/>
      <c r="K29" s="22"/>
      <c r="L29" s="22"/>
      <c r="M29" s="22"/>
      <c r="N29" s="16"/>
      <c r="O29" s="16"/>
      <c r="P29" s="16"/>
      <c r="Q29" s="16"/>
      <c r="R29" s="22"/>
      <c r="S29" s="22"/>
      <c r="T29" s="22"/>
      <c r="U29" s="22"/>
      <c r="V29" s="22"/>
      <c r="W29" s="22"/>
    </row>
    <row r="30" spans="1:23" s="17" customFormat="1" ht="15" customHeight="1">
      <c r="A30" s="1"/>
      <c r="B30" s="15"/>
      <c r="C30" s="15"/>
      <c r="D30" s="15"/>
      <c r="E30" s="15"/>
      <c r="F30" s="15"/>
      <c r="G30" s="15"/>
      <c r="H30" s="16"/>
      <c r="I30" s="16"/>
      <c r="J30" s="22"/>
      <c r="K30" s="22"/>
      <c r="L30" s="22"/>
      <c r="M30" s="22"/>
      <c r="N30" s="16"/>
      <c r="O30" s="16"/>
      <c r="P30" s="16"/>
      <c r="Q30" s="16"/>
      <c r="R30" s="22"/>
      <c r="S30" s="22"/>
      <c r="T30" s="22"/>
      <c r="U30" s="22"/>
      <c r="V30" s="22"/>
      <c r="W30" s="22"/>
    </row>
    <row r="31" spans="1:23" s="17" customFormat="1" ht="15" customHeight="1">
      <c r="A31" s="1"/>
      <c r="B31" s="15"/>
      <c r="C31" s="15"/>
      <c r="D31" s="15"/>
      <c r="E31" s="15"/>
      <c r="F31" s="15"/>
      <c r="G31" s="15"/>
      <c r="H31" s="16"/>
      <c r="I31" s="16"/>
      <c r="J31" s="22"/>
      <c r="K31" s="22"/>
      <c r="L31" s="22"/>
      <c r="M31" s="22"/>
      <c r="N31" s="16"/>
      <c r="O31" s="16"/>
      <c r="P31" s="16"/>
      <c r="Q31" s="16"/>
      <c r="R31" s="22"/>
      <c r="S31" s="22"/>
      <c r="T31" s="22"/>
      <c r="U31" s="22"/>
      <c r="V31" s="22"/>
      <c r="W31" s="22"/>
    </row>
    <row r="32" spans="1:23" s="17" customFormat="1" ht="15" customHeight="1">
      <c r="A32" s="1"/>
      <c r="B32" s="15"/>
      <c r="C32" s="15"/>
      <c r="D32" s="15"/>
      <c r="E32" s="15"/>
      <c r="F32" s="15"/>
      <c r="G32" s="15"/>
      <c r="H32" s="16"/>
      <c r="I32" s="16"/>
      <c r="J32" s="22"/>
      <c r="K32" s="22"/>
      <c r="L32" s="22"/>
      <c r="M32" s="22"/>
      <c r="N32" s="16"/>
      <c r="O32" s="16"/>
      <c r="P32" s="16"/>
      <c r="Q32" s="16"/>
      <c r="R32" s="22"/>
      <c r="S32" s="22"/>
      <c r="T32" s="22"/>
      <c r="U32" s="22"/>
      <c r="V32" s="22"/>
      <c r="W32" s="22"/>
    </row>
    <row r="33" spans="1:23" s="17" customFormat="1" ht="15" customHeight="1">
      <c r="A33" s="1"/>
      <c r="B33" s="15"/>
      <c r="C33" s="15"/>
      <c r="D33" s="15"/>
      <c r="E33" s="15"/>
      <c r="F33" s="15"/>
      <c r="G33" s="15"/>
      <c r="H33" s="16"/>
      <c r="I33" s="16"/>
      <c r="J33" s="22"/>
      <c r="K33" s="22"/>
      <c r="L33" s="22"/>
      <c r="M33" s="22"/>
      <c r="N33" s="16"/>
      <c r="O33" s="16"/>
      <c r="P33" s="16"/>
      <c r="Q33" s="16"/>
      <c r="R33" s="22"/>
      <c r="S33" s="22"/>
      <c r="T33" s="22"/>
      <c r="U33" s="22"/>
      <c r="V33" s="22"/>
      <c r="W33" s="22"/>
    </row>
    <row r="34" spans="1:23" s="17" customFormat="1" ht="15" customHeight="1">
      <c r="A34" s="1"/>
      <c r="B34" s="15"/>
      <c r="C34" s="15"/>
      <c r="D34" s="15"/>
      <c r="E34" s="15"/>
      <c r="F34" s="15"/>
      <c r="G34" s="15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22"/>
      <c r="S34" s="22"/>
      <c r="T34" s="22"/>
      <c r="U34" s="22"/>
      <c r="V34" s="22"/>
      <c r="W34" s="22"/>
    </row>
    <row r="35" spans="1:23" s="17" customFormat="1" ht="15" customHeight="1">
      <c r="A35" s="1"/>
      <c r="B35" s="15"/>
      <c r="C35" s="15"/>
      <c r="D35" s="15"/>
      <c r="E35" s="15"/>
      <c r="F35" s="15"/>
      <c r="G35" s="15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22"/>
      <c r="S35" s="22"/>
      <c r="T35" s="22"/>
      <c r="U35" s="22"/>
      <c r="V35" s="22"/>
      <c r="W35" s="22"/>
    </row>
    <row r="36" spans="1:23" s="17" customFormat="1" ht="15" customHeight="1">
      <c r="A36" s="1"/>
      <c r="B36" s="15"/>
      <c r="C36" s="15"/>
      <c r="D36" s="15"/>
      <c r="E36" s="15"/>
      <c r="F36" s="15"/>
      <c r="G36" s="15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22"/>
      <c r="S36" s="22"/>
      <c r="T36" s="22"/>
      <c r="U36" s="22"/>
      <c r="V36" s="22"/>
      <c r="W36" s="22"/>
    </row>
    <row r="37" spans="1:23" s="17" customFormat="1" ht="15" customHeight="1">
      <c r="A37" s="1"/>
      <c r="B37" s="15"/>
      <c r="C37" s="15"/>
      <c r="D37" s="15"/>
      <c r="E37" s="15"/>
      <c r="F37" s="15"/>
      <c r="G37" s="15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22"/>
      <c r="S37" s="22"/>
      <c r="T37" s="22"/>
      <c r="U37" s="22"/>
      <c r="V37" s="22"/>
      <c r="W37" s="22"/>
    </row>
    <row r="38" spans="1:23" s="17" customFormat="1" ht="15" customHeight="1">
      <c r="A38" s="1"/>
      <c r="B38" s="15"/>
      <c r="C38" s="15"/>
      <c r="D38" s="15"/>
      <c r="E38" s="15"/>
      <c r="F38" s="15"/>
      <c r="G38" s="15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22"/>
      <c r="S38" s="22"/>
      <c r="T38" s="22"/>
      <c r="U38" s="22"/>
      <c r="V38" s="22"/>
      <c r="W38" s="22"/>
    </row>
    <row r="39" spans="1:23" s="17" customFormat="1" ht="15" hidden="1" customHeight="1">
      <c r="A39" s="1"/>
      <c r="B39" s="15"/>
      <c r="C39" s="15"/>
      <c r="D39" s="15"/>
      <c r="E39" s="15"/>
      <c r="F39" s="15"/>
      <c r="G39" s="15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22"/>
      <c r="S39" s="22"/>
      <c r="T39" s="22"/>
      <c r="U39" s="22"/>
      <c r="V39" s="22"/>
      <c r="W39" s="22"/>
    </row>
    <row r="40" spans="1:23" s="17" customFormat="1" ht="15" hidden="1" customHeight="1">
      <c r="A40" s="1"/>
      <c r="B40" s="15"/>
      <c r="C40" s="15"/>
      <c r="D40" s="15"/>
      <c r="E40" s="15"/>
      <c r="F40" s="15"/>
      <c r="G40" s="15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22"/>
      <c r="S40" s="22"/>
      <c r="T40" s="22"/>
      <c r="U40" s="22"/>
      <c r="V40" s="22"/>
      <c r="W40" s="22"/>
    </row>
    <row r="41" spans="1:23" s="17" customFormat="1" ht="15" hidden="1" customHeight="1">
      <c r="A41" s="1"/>
      <c r="B41" s="15"/>
      <c r="C41" s="15"/>
      <c r="D41" s="15"/>
      <c r="E41" s="15"/>
      <c r="F41" s="15"/>
      <c r="G41" s="15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22"/>
      <c r="S41" s="22"/>
      <c r="T41" s="22"/>
      <c r="U41" s="22"/>
      <c r="V41" s="22"/>
      <c r="W41" s="22"/>
    </row>
    <row r="42" spans="1:23" s="17" customFormat="1" ht="15" hidden="1" customHeight="1">
      <c r="A42" s="1"/>
      <c r="B42" s="15"/>
      <c r="C42" s="15"/>
      <c r="D42" s="15"/>
      <c r="E42" s="15"/>
      <c r="F42" s="15"/>
      <c r="G42" s="15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22"/>
      <c r="S42" s="22"/>
      <c r="T42" s="22"/>
      <c r="U42" s="22"/>
      <c r="V42" s="22"/>
      <c r="W42" s="22"/>
    </row>
    <row r="43" spans="1:23" ht="15" hidden="1" customHeight="1">
      <c r="A43" s="1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"/>
      <c r="S43" s="1"/>
      <c r="W43" s="1"/>
    </row>
    <row r="44" spans="1:23" ht="15" hidden="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W44" s="1"/>
    </row>
    <row r="45" spans="1:23" ht="15" hidden="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W45" s="1"/>
    </row>
    <row r="46" spans="1:23" ht="15" hidden="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W46" s="1"/>
    </row>
    <row r="47" spans="1:23" ht="15" hidden="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W47" s="1"/>
    </row>
    <row r="48" spans="1:23" ht="15" hidden="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W48" s="1"/>
    </row>
    <row r="49" spans="1:23" ht="15" hidden="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7"/>
      <c r="M49" s="7"/>
      <c r="N49" s="1"/>
      <c r="O49" s="1"/>
      <c r="P49" s="1"/>
      <c r="Q49" s="1"/>
      <c r="R49" s="1"/>
      <c r="S49" s="1"/>
      <c r="W49" s="1"/>
    </row>
    <row r="50" spans="1:23" ht="15" hidden="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7"/>
      <c r="M50" s="7"/>
      <c r="N50" s="1"/>
      <c r="O50" s="1"/>
      <c r="P50" s="1"/>
      <c r="Q50" s="1"/>
      <c r="R50" s="1"/>
      <c r="S50" s="1"/>
      <c r="W50" s="1"/>
    </row>
    <row r="51" spans="1:23" ht="15" hidden="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7"/>
      <c r="M51" s="7"/>
      <c r="N51" s="1"/>
      <c r="O51" s="1"/>
      <c r="P51" s="1"/>
      <c r="Q51" s="1"/>
      <c r="R51" s="1"/>
      <c r="S51" s="1"/>
      <c r="W51" s="1"/>
    </row>
    <row r="52" spans="1:23" hidden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W52" s="1"/>
    </row>
    <row r="53" spans="1:23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W53" s="1"/>
    </row>
    <row r="54" spans="1:23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W54" s="1"/>
    </row>
    <row r="55" spans="1:23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W55" s="1"/>
    </row>
    <row r="56" spans="1:23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W56" s="1"/>
    </row>
    <row r="57" spans="1:23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W57" s="1"/>
    </row>
  </sheetData>
  <mergeCells count="2">
    <mergeCell ref="B4:D4"/>
    <mergeCell ref="F9:H14"/>
  </mergeCells>
  <phoneticPr fontId="3" type="noConversion"/>
  <hyperlinks>
    <hyperlink ref="C5" r:id="rId1" xr:uid="{00000000-0004-0000-0000-000000000000}"/>
  </hyperlinks>
  <pageMargins left="0.7" right="0.7" top="0.75" bottom="0.75" header="0.3" footer="0.3"/>
  <pageSetup orientation="portrait" horizontalDpi="4294967293" verticalDpi="4294967293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xref!$A:$A</xm:f>
          </x14:formula1>
          <xm:sqref>H15:H16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1"/>
  <sheetViews>
    <sheetView topLeftCell="A13" workbookViewId="0">
      <selection activeCell="B23" sqref="B23"/>
    </sheetView>
  </sheetViews>
  <sheetFormatPr defaultColWidth="0" defaultRowHeight="15" zeroHeight="1"/>
  <cols>
    <col min="1" max="1" width="3.140625" customWidth="1"/>
    <col min="2" max="2" width="17.42578125" bestFit="1" customWidth="1"/>
    <col min="3" max="14" width="9.140625" customWidth="1"/>
    <col min="15" max="15" width="2.7109375" customWidth="1"/>
    <col min="16" max="22" width="9.140625" hidden="1" customWidth="1"/>
    <col min="23" max="16384" width="9.140625" hidden="1"/>
  </cols>
  <sheetData>
    <row r="1" spans="1:2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>
      <c r="A2" s="1"/>
      <c r="B2" s="1" t="s">
        <v>8</v>
      </c>
      <c r="C2" s="9" t="s">
        <v>5</v>
      </c>
      <c r="D2" s="9" t="s">
        <v>7</v>
      </c>
      <c r="E2" s="9" t="s">
        <v>9</v>
      </c>
      <c r="F2" s="9" t="s">
        <v>10</v>
      </c>
      <c r="G2" s="9" t="s">
        <v>11</v>
      </c>
      <c r="H2" s="9" t="s">
        <v>12</v>
      </c>
      <c r="I2" s="9" t="s">
        <v>13</v>
      </c>
      <c r="J2" s="9" t="s">
        <v>14</v>
      </c>
      <c r="K2" s="9" t="s">
        <v>15</v>
      </c>
      <c r="L2" s="9" t="s">
        <v>16</v>
      </c>
      <c r="M2" s="9" t="s">
        <v>17</v>
      </c>
      <c r="N2" s="9" t="s">
        <v>18</v>
      </c>
      <c r="O2" s="1"/>
      <c r="P2" s="1"/>
      <c r="Q2" s="1"/>
      <c r="R2" s="1"/>
      <c r="S2" s="1"/>
      <c r="T2" s="1"/>
      <c r="U2" s="1"/>
      <c r="V2" s="1"/>
    </row>
    <row r="3" spans="1:22" ht="9.75" customHeight="1">
      <c r="A3" s="1"/>
      <c r="B3" s="1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  <c r="P3" s="1"/>
      <c r="Q3" s="1"/>
      <c r="R3" s="1"/>
      <c r="S3" s="1"/>
      <c r="T3" s="1"/>
      <c r="U3" s="1"/>
      <c r="V3" s="1"/>
    </row>
    <row r="4" spans="1:22">
      <c r="A4" s="1"/>
      <c r="B4" s="5" t="s">
        <v>19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"/>
      <c r="P4" s="1"/>
      <c r="Q4" s="1"/>
      <c r="R4" s="1"/>
      <c r="S4" s="1"/>
      <c r="T4" s="1"/>
      <c r="U4" s="1"/>
      <c r="V4" s="1"/>
    </row>
    <row r="5" spans="1:22" ht="6.75" customHeight="1">
      <c r="A5" s="1"/>
      <c r="B5" s="8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>
      <c r="A6" s="1"/>
      <c r="B6" s="2" t="s">
        <v>20</v>
      </c>
      <c r="C6" s="10">
        <v>158</v>
      </c>
      <c r="D6" s="10">
        <v>195</v>
      </c>
      <c r="E6" s="10">
        <v>121</v>
      </c>
      <c r="F6" s="10">
        <v>130</v>
      </c>
      <c r="G6" s="10">
        <v>170</v>
      </c>
      <c r="H6" s="10">
        <v>108</v>
      </c>
      <c r="I6" s="10">
        <v>164</v>
      </c>
      <c r="J6" s="10">
        <v>174</v>
      </c>
      <c r="K6" s="10">
        <v>146</v>
      </c>
      <c r="L6" s="10">
        <v>179</v>
      </c>
      <c r="M6" s="10">
        <v>106</v>
      </c>
      <c r="N6" s="10">
        <v>187</v>
      </c>
      <c r="O6" s="1"/>
      <c r="P6" s="1"/>
      <c r="Q6" s="1"/>
      <c r="R6" s="1"/>
      <c r="S6" s="1"/>
      <c r="T6" s="1"/>
      <c r="U6" s="1"/>
      <c r="V6" s="1"/>
    </row>
    <row r="7" spans="1:22">
      <c r="A7" s="1"/>
      <c r="B7" s="2" t="s">
        <v>21</v>
      </c>
      <c r="C7" s="10">
        <v>297</v>
      </c>
      <c r="D7" s="10">
        <v>290</v>
      </c>
      <c r="E7" s="10">
        <v>354</v>
      </c>
      <c r="F7" s="10">
        <v>353</v>
      </c>
      <c r="G7" s="10">
        <v>265</v>
      </c>
      <c r="H7" s="10">
        <v>299</v>
      </c>
      <c r="I7" s="10">
        <v>368</v>
      </c>
      <c r="J7" s="10">
        <v>258</v>
      </c>
      <c r="K7" s="10">
        <v>309</v>
      </c>
      <c r="L7" s="10">
        <v>265</v>
      </c>
      <c r="M7" s="10">
        <v>336</v>
      </c>
      <c r="N7" s="10">
        <v>353</v>
      </c>
      <c r="O7" s="1"/>
      <c r="P7" s="1"/>
      <c r="Q7" s="1"/>
      <c r="R7" s="1"/>
      <c r="S7" s="1"/>
      <c r="T7" s="1"/>
      <c r="U7" s="1"/>
      <c r="V7" s="1"/>
    </row>
    <row r="8" spans="1:22">
      <c r="A8" s="1"/>
      <c r="B8" s="8" t="s">
        <v>22</v>
      </c>
      <c r="C8" s="3">
        <f>SUM(C6:C7)</f>
        <v>455</v>
      </c>
      <c r="D8" s="3">
        <f t="shared" ref="D8:N8" si="0">SUM(D6:D7)</f>
        <v>485</v>
      </c>
      <c r="E8" s="3">
        <f t="shared" si="0"/>
        <v>475</v>
      </c>
      <c r="F8" s="3">
        <f t="shared" si="0"/>
        <v>483</v>
      </c>
      <c r="G8" s="3">
        <f t="shared" si="0"/>
        <v>435</v>
      </c>
      <c r="H8" s="3">
        <f t="shared" si="0"/>
        <v>407</v>
      </c>
      <c r="I8" s="3">
        <f t="shared" si="0"/>
        <v>532</v>
      </c>
      <c r="J8" s="3">
        <f t="shared" si="0"/>
        <v>432</v>
      </c>
      <c r="K8" s="3">
        <f t="shared" si="0"/>
        <v>455</v>
      </c>
      <c r="L8" s="3">
        <f t="shared" si="0"/>
        <v>444</v>
      </c>
      <c r="M8" s="3">
        <f t="shared" si="0"/>
        <v>442</v>
      </c>
      <c r="N8" s="3">
        <f t="shared" si="0"/>
        <v>540</v>
      </c>
      <c r="O8" s="1"/>
      <c r="P8" s="1"/>
      <c r="Q8" s="1"/>
      <c r="R8" s="1"/>
      <c r="S8" s="1"/>
      <c r="T8" s="1"/>
      <c r="U8" s="1"/>
      <c r="V8" s="1"/>
    </row>
    <row r="9" spans="1:22">
      <c r="A9" s="1"/>
      <c r="B9" s="2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"/>
      <c r="P9" s="1"/>
      <c r="Q9" s="1"/>
      <c r="R9" s="1"/>
      <c r="S9" s="1"/>
      <c r="T9" s="1"/>
      <c r="U9" s="1"/>
      <c r="V9" s="1"/>
    </row>
    <row r="10" spans="1:22">
      <c r="A10" s="1"/>
      <c r="B10" s="2" t="s">
        <v>23</v>
      </c>
      <c r="C10" s="10">
        <v>99</v>
      </c>
      <c r="D10" s="10">
        <v>59</v>
      </c>
      <c r="E10" s="10">
        <v>61</v>
      </c>
      <c r="F10" s="10">
        <v>67</v>
      </c>
      <c r="G10" s="10">
        <v>121</v>
      </c>
      <c r="H10" s="10">
        <v>93</v>
      </c>
      <c r="I10" s="10">
        <v>146</v>
      </c>
      <c r="J10" s="10">
        <v>131</v>
      </c>
      <c r="K10" s="10">
        <v>60</v>
      </c>
      <c r="L10" s="10">
        <v>97</v>
      </c>
      <c r="M10" s="10">
        <v>110</v>
      </c>
      <c r="N10" s="10">
        <v>131</v>
      </c>
      <c r="O10" s="1"/>
      <c r="P10" s="1"/>
      <c r="Q10" s="1"/>
      <c r="R10" s="1"/>
      <c r="S10" s="1"/>
      <c r="T10" s="1"/>
      <c r="U10" s="1"/>
      <c r="V10" s="1"/>
    </row>
    <row r="11" spans="1:22">
      <c r="A11" s="1"/>
      <c r="B11" s="2" t="s">
        <v>24</v>
      </c>
      <c r="C11" s="10">
        <v>116</v>
      </c>
      <c r="D11" s="10">
        <v>149</v>
      </c>
      <c r="E11" s="10">
        <v>107</v>
      </c>
      <c r="F11" s="10">
        <v>143</v>
      </c>
      <c r="G11" s="10">
        <v>175</v>
      </c>
      <c r="H11" s="10">
        <v>114</v>
      </c>
      <c r="I11" s="10">
        <v>141</v>
      </c>
      <c r="J11" s="10">
        <v>110</v>
      </c>
      <c r="K11" s="10">
        <v>130</v>
      </c>
      <c r="L11" s="10">
        <v>165</v>
      </c>
      <c r="M11" s="10">
        <v>149</v>
      </c>
      <c r="N11" s="10">
        <v>167</v>
      </c>
      <c r="O11" s="1"/>
      <c r="P11" s="1"/>
      <c r="Q11" s="1"/>
      <c r="R11" s="1"/>
      <c r="S11" s="1"/>
      <c r="T11" s="1"/>
      <c r="U11" s="1"/>
      <c r="V11" s="1"/>
    </row>
    <row r="12" spans="1:22">
      <c r="A12" s="1"/>
      <c r="B12" s="8" t="s">
        <v>25</v>
      </c>
      <c r="C12" s="3">
        <f>SUM(C10:C11)</f>
        <v>215</v>
      </c>
      <c r="D12" s="3">
        <f t="shared" ref="D12:N12" si="1">SUM(D10:D11)</f>
        <v>208</v>
      </c>
      <c r="E12" s="3">
        <f t="shared" si="1"/>
        <v>168</v>
      </c>
      <c r="F12" s="3">
        <f t="shared" si="1"/>
        <v>210</v>
      </c>
      <c r="G12" s="3">
        <f t="shared" si="1"/>
        <v>296</v>
      </c>
      <c r="H12" s="3">
        <f t="shared" si="1"/>
        <v>207</v>
      </c>
      <c r="I12" s="3">
        <f t="shared" si="1"/>
        <v>287</v>
      </c>
      <c r="J12" s="3">
        <f t="shared" si="1"/>
        <v>241</v>
      </c>
      <c r="K12" s="3">
        <f t="shared" si="1"/>
        <v>190</v>
      </c>
      <c r="L12" s="3">
        <f t="shared" si="1"/>
        <v>262</v>
      </c>
      <c r="M12" s="3">
        <f t="shared" si="1"/>
        <v>259</v>
      </c>
      <c r="N12" s="3">
        <f t="shared" si="1"/>
        <v>298</v>
      </c>
      <c r="O12" s="1"/>
      <c r="P12" s="1"/>
      <c r="Q12" s="1"/>
      <c r="R12" s="1"/>
      <c r="S12" s="1"/>
      <c r="T12" s="1"/>
      <c r="U12" s="1"/>
      <c r="V12" s="1"/>
    </row>
    <row r="13" spans="1:22">
      <c r="A13" s="1"/>
      <c r="B13" s="2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"/>
      <c r="P13" s="1"/>
      <c r="Q13" s="1"/>
      <c r="R13" s="1"/>
      <c r="S13" s="1"/>
      <c r="T13" s="1"/>
      <c r="U13" s="1"/>
      <c r="V13" s="1"/>
    </row>
    <row r="14" spans="1:22">
      <c r="A14" s="1"/>
      <c r="B14" s="8" t="s">
        <v>26</v>
      </c>
      <c r="C14" s="3">
        <f>+C8-C12</f>
        <v>240</v>
      </c>
      <c r="D14" s="3">
        <f t="shared" ref="D14:N14" si="2">+D8-D12</f>
        <v>277</v>
      </c>
      <c r="E14" s="3">
        <f t="shared" si="2"/>
        <v>307</v>
      </c>
      <c r="F14" s="3">
        <f t="shared" si="2"/>
        <v>273</v>
      </c>
      <c r="G14" s="3">
        <f t="shared" si="2"/>
        <v>139</v>
      </c>
      <c r="H14" s="3">
        <f t="shared" si="2"/>
        <v>200</v>
      </c>
      <c r="I14" s="3">
        <f t="shared" si="2"/>
        <v>245</v>
      </c>
      <c r="J14" s="3">
        <f t="shared" si="2"/>
        <v>191</v>
      </c>
      <c r="K14" s="3">
        <f t="shared" si="2"/>
        <v>265</v>
      </c>
      <c r="L14" s="3">
        <f t="shared" si="2"/>
        <v>182</v>
      </c>
      <c r="M14" s="3">
        <f t="shared" si="2"/>
        <v>183</v>
      </c>
      <c r="N14" s="3">
        <f t="shared" si="2"/>
        <v>242</v>
      </c>
      <c r="O14" s="1"/>
      <c r="P14" s="1"/>
      <c r="Q14" s="1"/>
      <c r="R14" s="1"/>
      <c r="S14" s="1"/>
      <c r="T14" s="1"/>
      <c r="U14" s="1"/>
      <c r="V14" s="1"/>
    </row>
    <row r="15" spans="1:22">
      <c r="A15" s="1"/>
      <c r="B15" s="1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"/>
      <c r="P15" s="1"/>
      <c r="Q15" s="1"/>
      <c r="R15" s="1"/>
      <c r="S15" s="1"/>
      <c r="T15" s="1"/>
      <c r="U15" s="1"/>
      <c r="V15" s="1"/>
    </row>
    <row r="16" spans="1:22">
      <c r="A16" s="1"/>
      <c r="B16" s="5" t="s">
        <v>27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"/>
      <c r="P16" s="1"/>
      <c r="Q16" s="1"/>
      <c r="R16" s="1"/>
      <c r="S16" s="1"/>
      <c r="T16" s="1"/>
      <c r="U16" s="1"/>
      <c r="V16" s="1"/>
    </row>
    <row r="17" spans="1:22" ht="5.25" customHeight="1">
      <c r="A17" s="1"/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"/>
      <c r="P17" s="1"/>
      <c r="Q17" s="1"/>
      <c r="R17" s="1"/>
      <c r="S17" s="1"/>
      <c r="T17" s="1"/>
      <c r="U17" s="1"/>
      <c r="V17" s="1"/>
    </row>
    <row r="18" spans="1:22">
      <c r="A18" s="1"/>
      <c r="B18" s="2" t="s">
        <v>28</v>
      </c>
      <c r="C18" s="10">
        <v>131</v>
      </c>
      <c r="D18" s="10">
        <v>136</v>
      </c>
      <c r="E18" s="10">
        <v>105</v>
      </c>
      <c r="F18" s="10">
        <v>99</v>
      </c>
      <c r="G18" s="10">
        <v>109</v>
      </c>
      <c r="H18" s="10">
        <v>137</v>
      </c>
      <c r="I18" s="10">
        <v>124</v>
      </c>
      <c r="J18" s="10">
        <v>138</v>
      </c>
      <c r="K18" s="10">
        <v>117</v>
      </c>
      <c r="L18" s="10">
        <v>82</v>
      </c>
      <c r="M18" s="10">
        <v>114</v>
      </c>
      <c r="N18" s="10">
        <v>114</v>
      </c>
      <c r="O18" s="1"/>
      <c r="P18" s="1"/>
      <c r="Q18" s="1"/>
      <c r="R18" s="1"/>
      <c r="S18" s="1"/>
      <c r="T18" s="1"/>
      <c r="U18" s="1"/>
      <c r="V18" s="1"/>
    </row>
    <row r="19" spans="1:22">
      <c r="A19" s="1"/>
      <c r="B19" s="2" t="s">
        <v>29</v>
      </c>
      <c r="C19" s="12">
        <v>39.299999999999997</v>
      </c>
      <c r="D19" s="12">
        <v>44.88</v>
      </c>
      <c r="E19" s="12">
        <v>31.5</v>
      </c>
      <c r="F19" s="12">
        <v>24.75</v>
      </c>
      <c r="G19" s="12">
        <v>30.520000000000003</v>
      </c>
      <c r="H19" s="12">
        <v>42.47</v>
      </c>
      <c r="I19" s="12">
        <v>43.4</v>
      </c>
      <c r="J19" s="12">
        <v>37.260000000000005</v>
      </c>
      <c r="K19" s="12">
        <v>38.61</v>
      </c>
      <c r="L19" s="12">
        <v>26.240000000000002</v>
      </c>
      <c r="M19" s="12">
        <v>37.620000000000005</v>
      </c>
      <c r="N19" s="12">
        <v>38.760000000000005</v>
      </c>
      <c r="O19" s="1"/>
      <c r="P19" s="1"/>
      <c r="Q19" s="1"/>
      <c r="R19" s="1"/>
      <c r="S19" s="1"/>
      <c r="T19" s="1"/>
      <c r="U19" s="1"/>
      <c r="V19" s="1"/>
    </row>
    <row r="20" spans="1:22">
      <c r="A20" s="1"/>
      <c r="B20" s="2" t="s">
        <v>30</v>
      </c>
      <c r="C20" s="12">
        <v>9</v>
      </c>
      <c r="D20" s="12">
        <v>11</v>
      </c>
      <c r="E20" s="12">
        <v>9</v>
      </c>
      <c r="F20" s="12">
        <v>11</v>
      </c>
      <c r="G20" s="12">
        <v>10</v>
      </c>
      <c r="H20" s="12">
        <v>11</v>
      </c>
      <c r="I20" s="12">
        <v>11</v>
      </c>
      <c r="J20" s="12">
        <v>9</v>
      </c>
      <c r="K20" s="12">
        <v>10</v>
      </c>
      <c r="L20" s="12">
        <v>11</v>
      </c>
      <c r="M20" s="12">
        <v>10</v>
      </c>
      <c r="N20" s="12">
        <v>11</v>
      </c>
      <c r="O20" s="1"/>
      <c r="P20" s="1"/>
      <c r="Q20" s="1"/>
      <c r="R20" s="1"/>
      <c r="S20" s="1"/>
      <c r="T20" s="1"/>
      <c r="U20" s="1"/>
      <c r="V20" s="1"/>
    </row>
    <row r="21" spans="1:22">
      <c r="A21" s="1"/>
      <c r="B21" s="2" t="s">
        <v>31</v>
      </c>
      <c r="C21" s="14">
        <f>+(C18-C19-C20)/C18</f>
        <v>0.63129770992366419</v>
      </c>
      <c r="D21" s="14">
        <f t="shared" ref="D21:N21" si="3">+(D18-D19-D20)/D18</f>
        <v>0.58911764705882352</v>
      </c>
      <c r="E21" s="14">
        <f t="shared" si="3"/>
        <v>0.61428571428571432</v>
      </c>
      <c r="F21" s="14">
        <f t="shared" si="3"/>
        <v>0.63888888888888884</v>
      </c>
      <c r="G21" s="14">
        <f t="shared" si="3"/>
        <v>0.62825688073394481</v>
      </c>
      <c r="H21" s="14">
        <f t="shared" si="3"/>
        <v>0.60970802919708034</v>
      </c>
      <c r="I21" s="14">
        <f t="shared" si="3"/>
        <v>0.56129032258064515</v>
      </c>
      <c r="J21" s="14">
        <f t="shared" si="3"/>
        <v>0.66478260869565209</v>
      </c>
      <c r="K21" s="14">
        <f t="shared" si="3"/>
        <v>0.58452991452991454</v>
      </c>
      <c r="L21" s="14">
        <f t="shared" si="3"/>
        <v>0.5458536585365853</v>
      </c>
      <c r="M21" s="14">
        <f t="shared" si="3"/>
        <v>0.58228070175438595</v>
      </c>
      <c r="N21" s="14">
        <f t="shared" si="3"/>
        <v>0.56350877192982451</v>
      </c>
      <c r="O21" s="1"/>
      <c r="P21" s="1"/>
      <c r="Q21" s="1"/>
      <c r="R21" s="1"/>
      <c r="S21" s="1"/>
      <c r="T21" s="1"/>
      <c r="U21" s="1"/>
      <c r="V21" s="1"/>
    </row>
    <row r="22" spans="1:22">
      <c r="A22" s="1"/>
      <c r="B22" s="2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"/>
      <c r="P22" s="1"/>
      <c r="Q22" s="1"/>
      <c r="R22" s="1"/>
      <c r="S22" s="1"/>
      <c r="T22" s="1"/>
      <c r="U22" s="1"/>
      <c r="V22" s="1"/>
    </row>
    <row r="23" spans="1:22">
      <c r="A23" s="1"/>
      <c r="B23" s="2" t="s">
        <v>32</v>
      </c>
      <c r="C23" s="12">
        <v>52.400000000000006</v>
      </c>
      <c r="D23" s="12">
        <v>54.400000000000006</v>
      </c>
      <c r="E23" s="12">
        <v>42</v>
      </c>
      <c r="F23" s="12">
        <v>39.6</v>
      </c>
      <c r="G23" s="12">
        <v>43.6</v>
      </c>
      <c r="H23" s="12">
        <v>54.800000000000004</v>
      </c>
      <c r="I23" s="12">
        <v>49.6</v>
      </c>
      <c r="J23" s="12">
        <v>55.2</v>
      </c>
      <c r="K23" s="12">
        <v>46.800000000000004</v>
      </c>
      <c r="L23" s="12">
        <v>32.800000000000004</v>
      </c>
      <c r="M23" s="12">
        <v>45.6</v>
      </c>
      <c r="N23" s="12">
        <v>45.6</v>
      </c>
      <c r="O23" s="1"/>
      <c r="P23" s="1"/>
      <c r="Q23" s="1"/>
      <c r="R23" s="1"/>
      <c r="S23" s="1"/>
      <c r="T23" s="1"/>
      <c r="U23" s="1"/>
      <c r="V23" s="1"/>
    </row>
    <row r="24" spans="1:22">
      <c r="A24" s="1"/>
      <c r="B24" s="2" t="s">
        <v>33</v>
      </c>
      <c r="C24" s="13">
        <f>+C18-C20-C23-C19</f>
        <v>30.299999999999997</v>
      </c>
      <c r="D24" s="13">
        <f t="shared" ref="D24:N24" si="4">+D18-D20-D23-D19</f>
        <v>25.719999999999992</v>
      </c>
      <c r="E24" s="13">
        <f t="shared" si="4"/>
        <v>22.5</v>
      </c>
      <c r="F24" s="13">
        <f t="shared" si="4"/>
        <v>23.65</v>
      </c>
      <c r="G24" s="13">
        <f t="shared" si="4"/>
        <v>24.879999999999995</v>
      </c>
      <c r="H24" s="13">
        <f t="shared" si="4"/>
        <v>28.72999999999999</v>
      </c>
      <c r="I24" s="13">
        <f t="shared" si="4"/>
        <v>20</v>
      </c>
      <c r="J24" s="13">
        <f t="shared" si="4"/>
        <v>36.539999999999992</v>
      </c>
      <c r="K24" s="13">
        <f t="shared" si="4"/>
        <v>21.589999999999996</v>
      </c>
      <c r="L24" s="13">
        <f t="shared" si="4"/>
        <v>11.959999999999994</v>
      </c>
      <c r="M24" s="13">
        <f t="shared" si="4"/>
        <v>20.779999999999994</v>
      </c>
      <c r="N24" s="13">
        <f t="shared" si="4"/>
        <v>18.639999999999993</v>
      </c>
      <c r="O24" s="1"/>
      <c r="P24" s="1"/>
      <c r="Q24" s="1"/>
      <c r="R24" s="1"/>
      <c r="S24" s="1"/>
      <c r="T24" s="1"/>
      <c r="U24" s="1"/>
      <c r="V24" s="1"/>
    </row>
    <row r="25" spans="1:22">
      <c r="A25" s="1"/>
      <c r="B25" s="2" t="s">
        <v>34</v>
      </c>
      <c r="C25" s="14">
        <f>+C24/C18</f>
        <v>0.23129770992366411</v>
      </c>
      <c r="D25" s="14">
        <f t="shared" ref="D25:N25" si="5">+D24/D18</f>
        <v>0.18911764705882347</v>
      </c>
      <c r="E25" s="14">
        <f t="shared" si="5"/>
        <v>0.21428571428571427</v>
      </c>
      <c r="F25" s="14">
        <f t="shared" si="5"/>
        <v>0.23888888888888887</v>
      </c>
      <c r="G25" s="14">
        <f t="shared" si="5"/>
        <v>0.2282568807339449</v>
      </c>
      <c r="H25" s="14">
        <f t="shared" si="5"/>
        <v>0.2097080291970802</v>
      </c>
      <c r="I25" s="14">
        <f t="shared" si="5"/>
        <v>0.16129032258064516</v>
      </c>
      <c r="J25" s="14">
        <f t="shared" si="5"/>
        <v>0.26478260869565212</v>
      </c>
      <c r="K25" s="14">
        <f t="shared" si="5"/>
        <v>0.18452991452991449</v>
      </c>
      <c r="L25" s="14">
        <f t="shared" si="5"/>
        <v>0.1458536585365853</v>
      </c>
      <c r="M25" s="14">
        <f t="shared" si="5"/>
        <v>0.1822807017543859</v>
      </c>
      <c r="N25" s="14">
        <f t="shared" si="5"/>
        <v>0.16350877192982449</v>
      </c>
      <c r="O25" s="1"/>
      <c r="P25" s="1"/>
      <c r="Q25" s="1"/>
      <c r="R25" s="1"/>
      <c r="S25" s="1"/>
      <c r="T25" s="1"/>
      <c r="U25" s="1"/>
      <c r="V25" s="1"/>
    </row>
    <row r="26" spans="1:22">
      <c r="A26" s="1"/>
      <c r="B26" s="2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"/>
      <c r="P26" s="1"/>
      <c r="Q26" s="1"/>
      <c r="R26" s="1"/>
      <c r="S26" s="1"/>
      <c r="T26" s="1"/>
      <c r="U26" s="1"/>
      <c r="V26" s="1"/>
    </row>
    <row r="27" spans="1:22">
      <c r="A27" s="1"/>
      <c r="B27" s="2" t="s">
        <v>35</v>
      </c>
      <c r="C27" s="12">
        <v>2344</v>
      </c>
      <c r="D27" s="12">
        <v>2790</v>
      </c>
      <c r="E27" s="12">
        <v>2850</v>
      </c>
      <c r="F27" s="12">
        <v>2529</v>
      </c>
      <c r="G27" s="12">
        <v>2165</v>
      </c>
      <c r="H27" s="12">
        <v>2448</v>
      </c>
      <c r="I27" s="12">
        <v>2415</v>
      </c>
      <c r="J27" s="12">
        <v>2528</v>
      </c>
      <c r="K27" s="12">
        <v>2400</v>
      </c>
      <c r="L27" s="12">
        <v>2377</v>
      </c>
      <c r="M27" s="12">
        <v>2286</v>
      </c>
      <c r="N27" s="12">
        <v>2317</v>
      </c>
      <c r="O27" s="1"/>
      <c r="P27" s="1"/>
      <c r="Q27" s="1"/>
      <c r="R27" s="1"/>
      <c r="S27" s="1"/>
      <c r="T27" s="1"/>
      <c r="U27" s="1"/>
      <c r="V27" s="1"/>
    </row>
    <row r="28" spans="1:2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idden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idden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idden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idden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idden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idden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idden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idden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idden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idden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idden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idden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</sheetData>
  <phoneticPr fontId="3" type="noConversion"/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3"/>
  <sheetViews>
    <sheetView workbookViewId="0">
      <selection activeCell="F2" sqref="F2"/>
    </sheetView>
  </sheetViews>
  <sheetFormatPr defaultColWidth="0" defaultRowHeight="15" zeroHeight="1"/>
  <cols>
    <col min="1" max="1" width="9.140625" customWidth="1"/>
    <col min="2" max="2" width="3.140625" customWidth="1"/>
    <col min="3" max="3" width="16.85546875" bestFit="1" customWidth="1"/>
    <col min="4" max="6" width="9.140625" customWidth="1"/>
    <col min="7" max="7" width="3.140625" customWidth="1"/>
    <col min="8" max="8" width="16.85546875" bestFit="1" customWidth="1"/>
    <col min="9" max="9" width="9.140625" customWidth="1"/>
    <col min="10" max="10" width="4.85546875" customWidth="1"/>
    <col min="11" max="11" width="24.7109375" bestFit="1" customWidth="1"/>
    <col min="12" max="14" width="9.140625" customWidth="1"/>
    <col min="15" max="15" width="3.140625" customWidth="1"/>
    <col min="16" max="19" width="9.140625" customWidth="1"/>
    <col min="20" max="20" width="3.7109375" customWidth="1"/>
    <col min="21" max="25" width="9.140625" customWidth="1"/>
    <col min="26" max="26" width="0" hidden="1" customWidth="1"/>
    <col min="27" max="16384" width="9.140625" hidden="1"/>
  </cols>
  <sheetData>
    <row r="1" spans="1:26">
      <c r="A1" s="1" t="s">
        <v>5</v>
      </c>
      <c r="B1" s="1"/>
      <c r="C1" s="21"/>
      <c r="D1" s="21"/>
      <c r="E1" s="21"/>
      <c r="F1" s="21"/>
      <c r="G1" s="21"/>
      <c r="H1" s="21"/>
      <c r="I1" s="21"/>
      <c r="J1" s="2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" t="s">
        <v>7</v>
      </c>
      <c r="B2" s="1"/>
      <c r="C2" s="18"/>
      <c r="D2" s="18"/>
      <c r="E2" s="18"/>
      <c r="F2" s="18"/>
      <c r="G2" s="18"/>
      <c r="H2" s="1"/>
      <c r="I2" s="1"/>
      <c r="J2" s="1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" t="s">
        <v>9</v>
      </c>
      <c r="B3" s="1"/>
      <c r="C3" s="51" t="s">
        <v>36</v>
      </c>
      <c r="D3" s="52"/>
      <c r="E3" s="52"/>
      <c r="F3" s="53"/>
      <c r="G3" s="18"/>
      <c r="H3" s="51" t="s">
        <v>37</v>
      </c>
      <c r="I3" s="53"/>
      <c r="J3" s="18"/>
      <c r="K3" s="51" t="s">
        <v>38</v>
      </c>
      <c r="L3" s="52"/>
      <c r="M3" s="52"/>
      <c r="N3" s="53"/>
      <c r="O3" s="1"/>
      <c r="P3" s="51" t="s">
        <v>39</v>
      </c>
      <c r="Q3" s="52"/>
      <c r="R3" s="52"/>
      <c r="S3" s="53"/>
      <c r="T3" s="1"/>
      <c r="U3" s="51" t="s">
        <v>39</v>
      </c>
      <c r="V3" s="52"/>
      <c r="W3" s="52"/>
      <c r="X3" s="53"/>
      <c r="Y3" s="1"/>
      <c r="Z3" s="1"/>
    </row>
    <row r="4" spans="1:26">
      <c r="A4" s="1" t="s">
        <v>10</v>
      </c>
      <c r="B4" s="1"/>
      <c r="C4" s="18"/>
      <c r="D4" s="20" t="str">
        <f>+Dashboard!$H$15</f>
        <v>Jan</v>
      </c>
      <c r="E4" s="20" t="str">
        <f>+Dashboard!$H$16</f>
        <v>Feb</v>
      </c>
      <c r="F4" s="20" t="s">
        <v>40</v>
      </c>
      <c r="G4" s="24"/>
      <c r="H4" s="18"/>
      <c r="I4" s="20" t="str">
        <f>+Dashboard!H15</f>
        <v>Jan</v>
      </c>
      <c r="J4" s="18"/>
      <c r="K4" s="1"/>
      <c r="L4" s="20" t="str">
        <f>+Dashboard!$H$15</f>
        <v>Jan</v>
      </c>
      <c r="M4" s="20" t="str">
        <f>+Dashboard!$H$16</f>
        <v>Feb</v>
      </c>
      <c r="N4" s="1"/>
      <c r="O4" s="1"/>
      <c r="P4" s="1"/>
      <c r="Q4" s="20" t="str">
        <f>+Dashboard!$H$15</f>
        <v>Jan</v>
      </c>
      <c r="R4" s="20" t="str">
        <f>+Dashboard!$H$16</f>
        <v>Feb</v>
      </c>
      <c r="S4" s="1"/>
      <c r="T4" s="1"/>
      <c r="U4" s="1"/>
      <c r="V4" s="20" t="str">
        <f>+Dashboard!$H$15</f>
        <v>Jan</v>
      </c>
      <c r="W4" s="20" t="str">
        <f>+Dashboard!$H$16</f>
        <v>Feb</v>
      </c>
      <c r="X4" s="1"/>
      <c r="Y4" s="1"/>
      <c r="Z4" s="1"/>
    </row>
    <row r="5" spans="1:26">
      <c r="A5" s="1" t="s">
        <v>11</v>
      </c>
      <c r="B5" s="1"/>
      <c r="C5" s="18" t="s">
        <v>20</v>
      </c>
      <c r="D5" s="19">
        <f ca="1">SUMIFS(INDIRECT(D$4),in_Thousands,xref!$C5)</f>
        <v>158</v>
      </c>
      <c r="E5" s="19">
        <f ca="1">SUMIFS(INDIRECT(E$4),in_Thousands,xref!$C5)</f>
        <v>195</v>
      </c>
      <c r="F5" s="20"/>
      <c r="G5" s="24"/>
      <c r="H5" s="18" t="s">
        <v>20</v>
      </c>
      <c r="I5" s="19">
        <f ca="1">SUMIFS(INDIRECT($I$4),in_Thousands,xref!$H5)</f>
        <v>158</v>
      </c>
      <c r="J5" s="21"/>
      <c r="K5" s="2" t="s">
        <v>35</v>
      </c>
      <c r="L5" s="19">
        <f ca="1">SUMIFS(INDIRECT($L$4),in_Thousands,xref!$K5)</f>
        <v>2344</v>
      </c>
      <c r="M5" s="19">
        <f ca="1">SUMIFS(INDIRECT($M$4),in_Thousands,xref!$K5)</f>
        <v>2790</v>
      </c>
      <c r="N5" s="1"/>
      <c r="O5" s="1"/>
      <c r="P5" s="2" t="s">
        <v>25</v>
      </c>
      <c r="Q5" s="19">
        <f ca="1">SUMIFS(INDIRECT($Q$4),in_Thousands,xref!$P5)</f>
        <v>215</v>
      </c>
      <c r="R5" s="19">
        <f ca="1">SUMIFS(INDIRECT($R$4),in_Thousands,xref!$P5)</f>
        <v>208</v>
      </c>
      <c r="S5" s="1"/>
      <c r="T5" s="1"/>
      <c r="U5" s="2" t="s">
        <v>33</v>
      </c>
      <c r="V5" s="41">
        <f ca="1">SUMIFS(INDIRECT($V$4),in_Thousands,xref!$U5)</f>
        <v>30.299999999999997</v>
      </c>
      <c r="W5" s="41">
        <f ca="1">SUMIFS(INDIRECT($W$4),in_Thousands,xref!$U5)</f>
        <v>25.719999999999992</v>
      </c>
      <c r="X5" s="1"/>
      <c r="Y5" s="1"/>
      <c r="Z5" s="1"/>
    </row>
    <row r="6" spans="1:26">
      <c r="A6" s="1" t="s">
        <v>12</v>
      </c>
      <c r="B6" s="1"/>
      <c r="C6" s="18" t="s">
        <v>23</v>
      </c>
      <c r="D6" s="19">
        <f ca="1">SUMIFS(INDIRECT(D$4),in_Thousands,xref!$C6)</f>
        <v>99</v>
      </c>
      <c r="E6" s="19">
        <f ca="1">SUMIFS(INDIRECT(E$4),in_Thousands,xref!$C6)</f>
        <v>59</v>
      </c>
      <c r="F6" s="20"/>
      <c r="G6" s="24"/>
      <c r="H6" s="21" t="s">
        <v>23</v>
      </c>
      <c r="I6" s="19">
        <f ca="1">SUMIFS(INDIRECT($I$4),in_Thousands,xref!$H6)</f>
        <v>99</v>
      </c>
      <c r="J6" s="18"/>
      <c r="K6" s="2" t="s">
        <v>29</v>
      </c>
      <c r="L6" s="19">
        <f ca="1">SUMIFS(INDIRECT($L$4),in_Thousands,xref!$K6)</f>
        <v>39.299999999999997</v>
      </c>
      <c r="M6" s="19">
        <f ca="1">SUMIFS(INDIRECT($M$4),in_Thousands,xref!$K6)</f>
        <v>44.88</v>
      </c>
      <c r="N6" s="1"/>
      <c r="O6" s="1"/>
      <c r="P6" s="2" t="s">
        <v>26</v>
      </c>
      <c r="Q6" s="19">
        <f ca="1">SUMIFS(INDIRECT($Q$4),in_Thousands,xref!$P6)</f>
        <v>240</v>
      </c>
      <c r="R6" s="19">
        <f ca="1">SUMIFS(INDIRECT($R$4),in_Thousands,xref!$P6)</f>
        <v>277</v>
      </c>
      <c r="S6" s="1"/>
      <c r="T6" s="1"/>
      <c r="U6" s="2" t="s">
        <v>26</v>
      </c>
      <c r="V6" s="19">
        <f ca="1">SUMIFS(INDIRECT($V$4),in_Thousands,xref!$U6)</f>
        <v>240</v>
      </c>
      <c r="W6" s="19">
        <f ca="1">SUMIFS(INDIRECT($W$4),in_Thousands,xref!$U6)</f>
        <v>277</v>
      </c>
      <c r="X6" s="1"/>
      <c r="Y6" s="1"/>
      <c r="Z6" s="1"/>
    </row>
    <row r="7" spans="1:26">
      <c r="A7" s="1" t="s">
        <v>13</v>
      </c>
      <c r="B7" s="1"/>
      <c r="C7" s="18" t="s">
        <v>36</v>
      </c>
      <c r="D7" s="20">
        <f ca="1">+D5-D6</f>
        <v>59</v>
      </c>
      <c r="E7" s="20">
        <f ca="1">+E5-E6</f>
        <v>136</v>
      </c>
      <c r="F7" s="20">
        <f ca="1">+E7-D7</f>
        <v>77</v>
      </c>
      <c r="G7" s="24"/>
      <c r="H7" s="21" t="s">
        <v>37</v>
      </c>
      <c r="I7" s="25">
        <f ca="1">+I5/I6</f>
        <v>1.595959595959596</v>
      </c>
      <c r="J7" s="18"/>
      <c r="K7" s="4" t="s">
        <v>41</v>
      </c>
      <c r="L7" s="27">
        <f ca="1">+L6/L5</f>
        <v>1.6766211604095561E-2</v>
      </c>
      <c r="M7" s="27">
        <f ca="1">+M6/M5</f>
        <v>1.6086021505376344E-2</v>
      </c>
      <c r="N7" s="1"/>
      <c r="O7" s="1"/>
      <c r="P7" s="4" t="s">
        <v>39</v>
      </c>
      <c r="Q7" s="29">
        <f ca="1">Q5/Q6</f>
        <v>0.89583333333333337</v>
      </c>
      <c r="R7" s="29">
        <f ca="1">R5/R6</f>
        <v>0.75090252707581229</v>
      </c>
      <c r="S7" s="1"/>
      <c r="T7" s="1"/>
      <c r="U7" s="4" t="s">
        <v>39</v>
      </c>
      <c r="V7" s="29">
        <f ca="1">V5/V6</f>
        <v>0.12625</v>
      </c>
      <c r="W7" s="29">
        <f ca="1">W5/W6</f>
        <v>9.2851985559566752E-2</v>
      </c>
      <c r="X7" s="1"/>
      <c r="Y7" s="1"/>
      <c r="Z7" s="1"/>
    </row>
    <row r="8" spans="1:26">
      <c r="A8" s="1" t="s">
        <v>14</v>
      </c>
      <c r="B8" s="1"/>
      <c r="C8" s="18"/>
      <c r="D8" s="20"/>
      <c r="E8" s="20"/>
      <c r="F8" s="24"/>
      <c r="G8" s="24"/>
      <c r="H8" s="21"/>
      <c r="I8" s="18"/>
      <c r="J8" s="1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" t="s">
        <v>15</v>
      </c>
      <c r="B9" s="1"/>
      <c r="C9" s="18"/>
      <c r="D9" s="20"/>
      <c r="E9" s="20"/>
      <c r="F9" s="20"/>
      <c r="G9" s="20"/>
      <c r="H9" s="18"/>
      <c r="I9" s="18"/>
      <c r="J9" s="1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" t="s">
        <v>16</v>
      </c>
      <c r="B10" s="1"/>
      <c r="C10" s="18"/>
      <c r="D10" s="18"/>
      <c r="E10" s="18"/>
      <c r="F10" s="18"/>
      <c r="G10" s="18"/>
      <c r="H10" s="18"/>
      <c r="I10" s="18"/>
      <c r="J10" s="18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" t="s">
        <v>17</v>
      </c>
      <c r="B11" s="1"/>
      <c r="C11" s="18"/>
      <c r="D11" s="18"/>
      <c r="E11" s="18"/>
      <c r="F11" s="18"/>
      <c r="G11" s="18"/>
      <c r="H11" s="18"/>
      <c r="I11" s="18"/>
      <c r="J11" s="18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" t="s">
        <v>18</v>
      </c>
      <c r="B12" s="1"/>
      <c r="C12" s="18"/>
      <c r="D12" s="18"/>
      <c r="E12" s="18"/>
      <c r="F12" s="18"/>
      <c r="G12" s="18"/>
      <c r="H12" s="18"/>
      <c r="I12" s="18"/>
      <c r="J12" s="18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idden="1">
      <c r="C13" s="21"/>
      <c r="D13" s="21"/>
      <c r="E13" s="21"/>
      <c r="F13" s="21"/>
      <c r="G13" s="21"/>
      <c r="H13" s="21"/>
      <c r="I13" s="18"/>
      <c r="J13" s="21"/>
    </row>
  </sheetData>
  <mergeCells count="5">
    <mergeCell ref="C3:F3"/>
    <mergeCell ref="H3:I3"/>
    <mergeCell ref="K3:N3"/>
    <mergeCell ref="P3:S3"/>
    <mergeCell ref="U3:X3"/>
  </mergeCells>
  <phoneticPr fontId="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FAABC627D3684CA8D00F3CC2F1966D" ma:contentTypeVersion="15" ma:contentTypeDescription="Create a new document." ma:contentTypeScope="" ma:versionID="dc0ca4ec9557927da04bbcc646e4ecff">
  <xsd:schema xmlns:xsd="http://www.w3.org/2001/XMLSchema" xmlns:xs="http://www.w3.org/2001/XMLSchema" xmlns:p="http://schemas.microsoft.com/office/2006/metadata/properties" xmlns:ns1="http://schemas.microsoft.com/sharepoint/v3" xmlns:ns2="4266cdb0-00e0-4509-9b00-e40aabc6fdb2" xmlns:ns3="65727519-3d58-4551-b7a8-7a6fc4aeb831" targetNamespace="http://schemas.microsoft.com/office/2006/metadata/properties" ma:root="true" ma:fieldsID="dcc947bb6f4029e937ffe04d578fe520" ns1:_="" ns2:_="" ns3:_="">
    <xsd:import namespace="http://schemas.microsoft.com/sharepoint/v3"/>
    <xsd:import namespace="4266cdb0-00e0-4509-9b00-e40aabc6fdb2"/>
    <xsd:import namespace="65727519-3d58-4551-b7a8-7a6fc4aeb831"/>
    <xsd:element name="properties">
      <xsd:complexType>
        <xsd:sequence>
          <xsd:element name="documentManagement">
            <xsd:complexType>
              <xsd:all>
                <xsd:element ref="ns2:_Flow_SignoffStatus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6cdb0-00e0-4509-9b00-e40aabc6fdb2" elementFormDefault="qualified">
    <xsd:import namespace="http://schemas.microsoft.com/office/2006/documentManagement/types"/>
    <xsd:import namespace="http://schemas.microsoft.com/office/infopath/2007/PartnerControls"/>
    <xsd:element name="_Flow_SignoffStatus" ma:index="8" nillable="true" ma:displayName="Sign-off status" ma:internalName="_x0024_Resources_x003a_core_x002c_Signoff_Status_x003b_">
      <xsd:simpleType>
        <xsd:restriction base="dms:Text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727519-3d58-4551-b7a8-7a6fc4aeb83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266cdb0-00e0-4509-9b00-e40aabc6fdb2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8FA033E-69E7-4E96-80DA-23AF10FEDCE2}"/>
</file>

<file path=customXml/itemProps2.xml><?xml version="1.0" encoding="utf-8"?>
<ds:datastoreItem xmlns:ds="http://schemas.openxmlformats.org/officeDocument/2006/customXml" ds:itemID="{EB03DB34-12A1-4A5A-BD88-93C394CD96A0}"/>
</file>

<file path=customXml/itemProps3.xml><?xml version="1.0" encoding="utf-8"?>
<ds:datastoreItem xmlns:ds="http://schemas.openxmlformats.org/officeDocument/2006/customXml" ds:itemID="{AB1ED7CD-1FA3-43F2-9068-F30CDAEB65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cp:revision/>
  <dcterms:created xsi:type="dcterms:W3CDTF">2020-08-24T14:16:55Z</dcterms:created>
  <dcterms:modified xsi:type="dcterms:W3CDTF">2021-04-30T15:14:48Z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0x010100E1FAABC627D3684CA8D00F3CC2F1966D</vt:lpwstr>
  </property>
</Properties>
</file>