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ghtsw.sharepoint.com/marketing/Campaign Team/Content/Katherine/"/>
    </mc:Choice>
  </mc:AlternateContent>
  <xr:revisionPtr revIDLastSave="0" documentId="8_{3AB98019-15DA-43B5-B5C7-0EB31FD655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shboard" sheetId="1" r:id="rId1"/>
    <sheet name="Data" sheetId="5" r:id="rId2"/>
    <sheet name="xref" sheetId="6" r:id="rId3"/>
  </sheets>
  <definedNames>
    <definedName name="Apr">Data!$F$4:$F$23</definedName>
    <definedName name="Aug">Data!$J$4:$J$23</definedName>
    <definedName name="Dec">Data!$N$4:$N$23</definedName>
    <definedName name="Feb">Data!$D$4:$D$23</definedName>
    <definedName name="Jan">Data!$C$4:$C$23</definedName>
    <definedName name="Jul">Data!$I$4:$I$23</definedName>
    <definedName name="Jun">Data!$H$4:$H$23</definedName>
    <definedName name="Mar">Data!$E$4:$E$23</definedName>
    <definedName name="Marketing_KPIs">Data!$B$4:$B$23</definedName>
    <definedName name="May">Data!$G$4:$G$23</definedName>
    <definedName name="Nov">Data!$M$4:$M$23</definedName>
    <definedName name="Oct">Data!$L$4:$L$23</definedName>
    <definedName name="Sep">Data!$K$4:$K$23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E23" i="5"/>
  <c r="F23" i="5"/>
  <c r="G23" i="5"/>
  <c r="H23" i="5"/>
  <c r="I23" i="5"/>
  <c r="J23" i="5"/>
  <c r="K23" i="5"/>
  <c r="L23" i="5"/>
  <c r="M23" i="5"/>
  <c r="N23" i="5"/>
  <c r="C23" i="5"/>
  <c r="D19" i="5"/>
  <c r="E19" i="5"/>
  <c r="F19" i="5"/>
  <c r="G19" i="5"/>
  <c r="H19" i="5"/>
  <c r="I19" i="5"/>
  <c r="J19" i="5"/>
  <c r="K19" i="5"/>
  <c r="L19" i="5"/>
  <c r="M19" i="5"/>
  <c r="N19" i="5"/>
  <c r="C19" i="5"/>
  <c r="D15" i="5"/>
  <c r="E15" i="5"/>
  <c r="F15" i="5"/>
  <c r="G15" i="5"/>
  <c r="H15" i="5"/>
  <c r="I15" i="5"/>
  <c r="J15" i="5"/>
  <c r="K15" i="5"/>
  <c r="L15" i="5"/>
  <c r="M15" i="5"/>
  <c r="N15" i="5"/>
  <c r="C15" i="5"/>
  <c r="D7" i="5"/>
  <c r="E7" i="5"/>
  <c r="F7" i="5"/>
  <c r="G7" i="5"/>
  <c r="H7" i="5"/>
  <c r="I7" i="5"/>
  <c r="J7" i="5"/>
  <c r="K7" i="5"/>
  <c r="L7" i="5"/>
  <c r="M7" i="5"/>
  <c r="N7" i="5"/>
  <c r="C7" i="5"/>
  <c r="K20" i="1"/>
  <c r="K26" i="1"/>
  <c r="E25" i="1"/>
  <c r="M26" i="1"/>
  <c r="D25" i="1"/>
  <c r="L26" i="1"/>
  <c r="M27" i="1"/>
  <c r="O23" i="1"/>
  <c r="S20" i="1"/>
  <c r="S26" i="1"/>
  <c r="U26" i="1"/>
  <c r="T26" i="1"/>
  <c r="U27" i="1"/>
  <c r="W23" i="1"/>
  <c r="C20" i="1"/>
  <c r="C26" i="1"/>
  <c r="E26" i="1"/>
  <c r="D26" i="1"/>
  <c r="E27" i="1"/>
  <c r="G23" i="1"/>
  <c r="J9" i="5"/>
  <c r="J11" i="5"/>
  <c r="U12" i="1"/>
  <c r="S8" i="1"/>
  <c r="S13" i="1"/>
  <c r="L9" i="5"/>
  <c r="L11" i="5"/>
  <c r="D9" i="5"/>
  <c r="D11" i="5"/>
  <c r="U13" i="1"/>
  <c r="C9" i="5"/>
  <c r="C11" i="5"/>
  <c r="T12" i="1"/>
  <c r="T13" i="1"/>
  <c r="U14" i="1"/>
  <c r="W10" i="1"/>
  <c r="N9" i="5"/>
  <c r="N11" i="5"/>
  <c r="E9" i="5"/>
  <c r="E11" i="5"/>
  <c r="F9" i="5"/>
  <c r="F11" i="5"/>
  <c r="G9" i="5"/>
  <c r="G11" i="5"/>
  <c r="H9" i="5"/>
  <c r="H11" i="5"/>
  <c r="I9" i="5"/>
  <c r="I11" i="5"/>
  <c r="K9" i="5"/>
  <c r="K11" i="5"/>
  <c r="M9" i="5"/>
  <c r="M11" i="5"/>
  <c r="K8" i="1"/>
  <c r="K13" i="1"/>
  <c r="M13" i="1"/>
  <c r="L13" i="1"/>
  <c r="M14" i="1"/>
  <c r="O10" i="1"/>
  <c r="M25" i="1"/>
  <c r="L25" i="1"/>
  <c r="U25" i="1"/>
  <c r="T25" i="1"/>
  <c r="M12" i="1"/>
  <c r="L12" i="1"/>
</calcChain>
</file>

<file path=xl/sharedStrings.xml><?xml version="1.0" encoding="utf-8"?>
<sst xmlns="http://schemas.openxmlformats.org/spreadsheetml/2006/main" count="65" uniqueCount="47">
  <si>
    <t>Save time with financial dashboards that refresh automatically--Book your free demo.</t>
  </si>
  <si>
    <t>Operational Marketing KPI</t>
  </si>
  <si>
    <r>
      <rPr>
        <b/>
        <sz val="12"/>
        <color rgb="FF2E2E2E"/>
        <rFont val="Calibri"/>
        <family val="2"/>
        <scheme val="minor"/>
      </rPr>
      <t>Instructions</t>
    </r>
    <r>
      <rPr>
        <sz val="12"/>
        <color rgb="FF2E2E2E"/>
        <rFont val="Calibri"/>
        <family val="2"/>
        <scheme val="minor"/>
      </rPr>
      <t xml:space="preserve">: Select the two periods you want to compare. The dashboard will change according to the selection. If you would like to change data, please select anything in </t>
    </r>
    <r>
      <rPr>
        <b/>
        <sz val="12"/>
        <color rgb="FF007AC9"/>
        <rFont val="Calibri (Body)"/>
      </rPr>
      <t>blue</t>
    </r>
    <r>
      <rPr>
        <sz val="12"/>
        <color rgb="FF2E2E2E"/>
        <rFont val="Calibri"/>
        <family val="2"/>
        <scheme val="minor"/>
      </rPr>
      <t xml:space="preserve"> on the "Data" tab.</t>
    </r>
  </si>
  <si>
    <t>r</t>
  </si>
  <si>
    <t>Previous</t>
  </si>
  <si>
    <t>Jan</t>
  </si>
  <si>
    <t>Current</t>
  </si>
  <si>
    <t>Feb</t>
  </si>
  <si>
    <t>Delta</t>
  </si>
  <si>
    <t>Numbers in Thousands</t>
  </si>
  <si>
    <t xml:space="preserve">       Did you know?</t>
  </si>
  <si>
    <t xml:space="preserve">       This dashboard can be connected directly to your ERP and other data sources.</t>
  </si>
  <si>
    <t>Drag and drop the data you want from your financial systems with ease.</t>
  </si>
  <si>
    <t>Schedule your dashboards to automatically refresh and distribute to staff.</t>
  </si>
  <si>
    <t>Govern your data and reports to prevent mistakes and maintain control.</t>
  </si>
  <si>
    <t>Get a Demo Today&gt;</t>
  </si>
  <si>
    <t>Learn about insightsoftware:</t>
  </si>
  <si>
    <t>https://insightsoftware.com/</t>
  </si>
  <si>
    <t>https://insightsoftware.com/solutions/operations/</t>
  </si>
  <si>
    <t>https://insightsoftware.com/solutions/business-dashboards/</t>
  </si>
  <si>
    <t>in Thousands ($)</t>
  </si>
  <si>
    <t>KPIs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</si>
  <si>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</si>
  <si>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</si>
  <si>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</si>
  <si>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</si>
  <si>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</si>
  <si>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</si>
  <si>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</si>
  <si>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</si>
  <si>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</si>
  <si>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</si>
  <si>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Revenue</t>
  </si>
  <si>
    <t>Expenses</t>
  </si>
  <si>
    <t>Net Profit</t>
  </si>
  <si>
    <t>Total cost of ads</t>
  </si>
  <si>
    <t>Total Attributed Conversions</t>
  </si>
  <si>
    <t>Cost Per Acquisition</t>
  </si>
  <si>
    <t>Employees who left</t>
  </si>
  <si>
    <t>Average Headcount</t>
  </si>
  <si>
    <t>Employee Turnover Rate</t>
  </si>
  <si>
    <t>Net Production Time (hours)</t>
  </si>
  <si>
    <t>No. Units Produced</t>
  </si>
  <si>
    <t>Cycle Time</t>
  </si>
  <si>
    <t>On Time Deliveries</t>
  </si>
  <si>
    <t>Total Deliveries</t>
  </si>
  <si>
    <t>On time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</si>
</sst>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2" tint="-0.249977111117893"/>
      <name val="Calibri"/>
      <family val="2"/>
      <scheme val="minor"/>
    </font>
    <font>
      <b/>
      <sz val="18"/>
      <color theme="0" tint="-0.34998626667073579"/>
      <name val="Wingdings 3"/>
      <family val="1"/>
      <charset val="2"/>
    </font>
    <font>
      <b/>
      <sz val="20"/>
      <color rgb="FF007AC9"/>
      <name val="Calibri"/>
      <family val="2"/>
      <scheme val="minor"/>
    </font>
    <font>
      <b/>
      <sz val="18"/>
      <color rgb="FF007AC9"/>
      <name val="Calibri"/>
      <family val="2"/>
      <scheme val="minor"/>
    </font>
    <font>
      <sz val="20"/>
      <color rgb="FF2E2E2E"/>
      <name val="Calibri"/>
      <family val="2"/>
      <scheme val="minor"/>
    </font>
    <font>
      <b/>
      <sz val="18"/>
      <color rgb="FF2E2E2E"/>
      <name val="Wingdings 3"/>
      <family val="1"/>
      <charset val="2"/>
    </font>
    <font>
      <b/>
      <sz val="12"/>
      <color rgb="FF007AC9"/>
      <name val="Calibri (Body)"/>
    </font>
    <font>
      <b/>
      <sz val="18"/>
      <color rgb="FF2E2E2E"/>
      <name val="Calibri"/>
      <family val="2"/>
      <scheme val="minor"/>
    </font>
    <font>
      <b/>
      <sz val="14"/>
      <color rgb="FF2E2E2E"/>
      <name val="Calibri"/>
      <family val="2"/>
      <scheme val="minor"/>
    </font>
    <font>
      <b/>
      <sz val="16"/>
      <color rgb="FF2E2E2E"/>
      <name val="Calibri"/>
      <family val="2"/>
      <scheme val="minor"/>
    </font>
    <font>
      <sz val="12"/>
      <color rgb="FF2E2E2E"/>
      <name val="Calibri"/>
      <family val="2"/>
      <scheme val="minor"/>
    </font>
    <font>
      <b/>
      <sz val="12"/>
      <color rgb="FF2E2E2E"/>
      <name val="Calibri"/>
      <family val="2"/>
      <scheme val="minor"/>
    </font>
    <font>
      <b/>
      <sz val="12"/>
      <color rgb="FF2E2E2E"/>
      <name val="Calibri (Body)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indent="1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1" fontId="6" fillId="2" borderId="0" xfId="0" applyNumberFormat="1" applyFont="1" applyFill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5" fillId="0" borderId="0" xfId="0" applyFont="1"/>
    <xf numFmtId="0" fontId="0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ont="1" applyFill="1" applyAlignment="1">
      <alignment horizontal="right" indent="1"/>
    </xf>
    <xf numFmtId="166" fontId="8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9" fontId="2" fillId="2" borderId="0" xfId="1" applyFont="1" applyFill="1" applyAlignment="1">
      <alignment horizontal="center"/>
    </xf>
    <xf numFmtId="0" fontId="2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2" fillId="2" borderId="0" xfId="0" applyFont="1" applyFill="1" applyBorder="1" applyAlignment="1">
      <alignment vertical="top" wrapText="1"/>
    </xf>
    <xf numFmtId="0" fontId="0" fillId="0" borderId="0" xfId="0" applyBorder="1"/>
    <xf numFmtId="0" fontId="5" fillId="2" borderId="6" xfId="0" applyFont="1" applyFill="1" applyBorder="1"/>
    <xf numFmtId="0" fontId="5" fillId="2" borderId="8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5" fillId="2" borderId="9" xfId="0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indent="1"/>
    </xf>
    <xf numFmtId="165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0" fontId="2" fillId="2" borderId="0" xfId="0" applyFont="1" applyFill="1" applyBorder="1" applyAlignment="1"/>
    <xf numFmtId="166" fontId="5" fillId="2" borderId="0" xfId="0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/>
    <xf numFmtId="0" fontId="5" fillId="2" borderId="5" xfId="0" applyFont="1" applyFill="1" applyBorder="1"/>
    <xf numFmtId="0" fontId="5" fillId="2" borderId="7" xfId="0" applyFont="1" applyFill="1" applyBorder="1"/>
    <xf numFmtId="166" fontId="7" fillId="2" borderId="0" xfId="0" applyNumberFormat="1" applyFont="1" applyFill="1" applyBorder="1" applyAlignment="1">
      <alignment horizontal="center"/>
    </xf>
    <xf numFmtId="9" fontId="7" fillId="2" borderId="0" xfId="1" applyFont="1" applyFill="1" applyAlignment="1">
      <alignment horizontal="center"/>
    </xf>
    <xf numFmtId="9" fontId="5" fillId="2" borderId="0" xfId="1" applyFont="1" applyFill="1" applyBorder="1"/>
    <xf numFmtId="0" fontId="16" fillId="2" borderId="0" xfId="0" applyFont="1" applyFill="1" applyBorder="1" applyAlignment="1">
      <alignment horizontal="center" vertical="center"/>
    </xf>
    <xf numFmtId="0" fontId="23" fillId="2" borderId="0" xfId="0" applyFont="1" applyFill="1" applyAlignment="1"/>
    <xf numFmtId="0" fontId="24" fillId="0" borderId="0" xfId="2"/>
    <xf numFmtId="0" fontId="24" fillId="2" borderId="0" xfId="2" applyFill="1" applyBorder="1"/>
    <xf numFmtId="0" fontId="24" fillId="0" borderId="0" xfId="2" applyAlignment="1">
      <alignment vertical="center"/>
    </xf>
    <xf numFmtId="0" fontId="26" fillId="3" borderId="0" xfId="0" applyFont="1" applyFill="1" applyBorder="1"/>
    <xf numFmtId="0" fontId="25" fillId="3" borderId="0" xfId="0" applyFont="1" applyFill="1" applyBorder="1"/>
    <xf numFmtId="9" fontId="2" fillId="2" borderId="0" xfId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2" fontId="2" fillId="2" borderId="0" xfId="3" applyNumberFormat="1" applyFont="1" applyFill="1" applyAlignment="1">
      <alignment horizontal="center"/>
    </xf>
    <xf numFmtId="0" fontId="24" fillId="3" borderId="0" xfId="2" applyFill="1" applyBorder="1"/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 vertical="center"/>
    </xf>
    <xf numFmtId="9" fontId="15" fillId="2" borderId="0" xfId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center" vertical="top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E2E2E"/>
      <color rgb="FFFBFBFB"/>
      <color rgb="FF007AC9"/>
      <color rgb="FF31AC46"/>
      <color rgb="FF13A4FD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Dashboard!$K$13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rgbClr val="007AC9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Dashboard!$L$12:$M$12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Dashboard!$L$13:$M$13</c:f>
              <c:numCache>
                <c:formatCode>"$"#,##0.00</c:formatCode>
                <c:ptCount val="2"/>
                <c:pt idx="0">
                  <c:v>36</c:v>
                </c:pt>
                <c:pt idx="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6-4A8B-B325-C46AD7064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0010368"/>
        <c:axId val="70011904"/>
      </c:barChart>
      <c:catAx>
        <c:axId val="7001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E2E2E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1904"/>
        <c:crosses val="autoZero"/>
        <c:auto val="1"/>
        <c:lblAlgn val="ctr"/>
        <c:lblOffset val="100"/>
        <c:noMultiLvlLbl val="0"/>
      </c:catAx>
      <c:valAx>
        <c:axId val="70011904"/>
        <c:scaling>
          <c:orientation val="minMax"/>
          <c:min val="0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7001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759800191733359E-2"/>
          <c:y val="5.5555555555555552E-2"/>
          <c:w val="0.92793357850531177"/>
          <c:h val="0.68246937882764658"/>
        </c:manualLayout>
      </c:layout>
      <c:barChart>
        <c:barDir val="col"/>
        <c:grouping val="clustered"/>
        <c:varyColors val="0"/>
        <c:ser>
          <c:idx val="19"/>
          <c:order val="19"/>
          <c:tx>
            <c:strRef>
              <c:f>Data!$B$23</c:f>
              <c:strCache>
                <c:ptCount val="1"/>
                <c:pt idx="0">
                  <c:v>On time Delivery</c:v>
                </c:pt>
              </c:strCache>
              <c:extLst xmlns:c15="http://schemas.microsoft.com/office/drawing/2012/chart"/>
            </c:strRef>
          </c:tx>
          <c:spPr>
            <a:solidFill>
              <a:srgbClr val="007A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2E2E2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Data!$C$23:$N$23</c:f>
              <c:numCache>
                <c:formatCode>0%</c:formatCode>
                <c:ptCount val="12"/>
                <c:pt idx="0">
                  <c:v>0.9900000000000001</c:v>
                </c:pt>
                <c:pt idx="1">
                  <c:v>0.97</c:v>
                </c:pt>
                <c:pt idx="2">
                  <c:v>0.96999999999999986</c:v>
                </c:pt>
                <c:pt idx="3">
                  <c:v>0.95</c:v>
                </c:pt>
                <c:pt idx="4">
                  <c:v>0.96</c:v>
                </c:pt>
                <c:pt idx="5">
                  <c:v>0.98</c:v>
                </c:pt>
                <c:pt idx="6">
                  <c:v>0.98</c:v>
                </c:pt>
                <c:pt idx="7">
                  <c:v>0.99</c:v>
                </c:pt>
                <c:pt idx="8">
                  <c:v>0.97</c:v>
                </c:pt>
                <c:pt idx="9">
                  <c:v>0.95</c:v>
                </c:pt>
                <c:pt idx="10">
                  <c:v>0.95</c:v>
                </c:pt>
                <c:pt idx="11">
                  <c:v>0.99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3-672C-4E21-A996-DDD1B9E64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5555968"/>
        <c:axId val="75557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Data!$C$4:$N$4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72C-4E21-A996-DDD1B9E64CF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Data!$B$5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Data!$C$5:$N$5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865</c:v>
                      </c:pt>
                      <c:pt idx="1">
                        <c:v>921</c:v>
                      </c:pt>
                      <c:pt idx="2">
                        <c:v>971</c:v>
                      </c:pt>
                      <c:pt idx="3">
                        <c:v>977</c:v>
                      </c:pt>
                      <c:pt idx="4">
                        <c:v>957</c:v>
                      </c:pt>
                      <c:pt idx="5">
                        <c:v>1080</c:v>
                      </c:pt>
                      <c:pt idx="6">
                        <c:v>1082</c:v>
                      </c:pt>
                      <c:pt idx="7">
                        <c:v>1032</c:v>
                      </c:pt>
                      <c:pt idx="8">
                        <c:v>986</c:v>
                      </c:pt>
                      <c:pt idx="9">
                        <c:v>1095</c:v>
                      </c:pt>
                      <c:pt idx="10">
                        <c:v>850</c:v>
                      </c:pt>
                      <c:pt idx="11">
                        <c:v>957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72C-4E21-A996-DDD1B9E64CF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Data!$B$6</c15:sqref>
                        </c15:formulaRef>
                      </c:ext>
                    </c:extLst>
                    <c:strCache>
                      <c:ptCount val="1"/>
                      <c:pt idx="0">
                        <c:v>Expenses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Data!$C$6:$N$6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829</c:v>
                      </c:pt>
                      <c:pt idx="1">
                        <c:v>803</c:v>
                      </c:pt>
                      <c:pt idx="2">
                        <c:v>771</c:v>
                      </c:pt>
                      <c:pt idx="3">
                        <c:v>803</c:v>
                      </c:pt>
                      <c:pt idx="4">
                        <c:v>646</c:v>
                      </c:pt>
                      <c:pt idx="5">
                        <c:v>713</c:v>
                      </c:pt>
                      <c:pt idx="6">
                        <c:v>757</c:v>
                      </c:pt>
                      <c:pt idx="7">
                        <c:v>783</c:v>
                      </c:pt>
                      <c:pt idx="8">
                        <c:v>873</c:v>
                      </c:pt>
                      <c:pt idx="9">
                        <c:v>768</c:v>
                      </c:pt>
                      <c:pt idx="10">
                        <c:v>825</c:v>
                      </c:pt>
                      <c:pt idx="11">
                        <c:v>812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72C-4E21-A996-DDD1B9E64CF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Data!$B$7</c15:sqref>
                        </c15:formulaRef>
                      </c:ext>
                    </c:extLst>
                    <c:strCache>
                      <c:ptCount val="1"/>
                      <c:pt idx="0">
                        <c:v>Net Profit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#,##0.0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Data!$C$7:$N$7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36</c:v>
                      </c:pt>
                      <c:pt idx="1">
                        <c:v>118</c:v>
                      </c:pt>
                      <c:pt idx="2">
                        <c:v>200</c:v>
                      </c:pt>
                      <c:pt idx="3">
                        <c:v>174</c:v>
                      </c:pt>
                      <c:pt idx="4">
                        <c:v>311</c:v>
                      </c:pt>
                      <c:pt idx="5">
                        <c:v>367</c:v>
                      </c:pt>
                      <c:pt idx="6">
                        <c:v>325</c:v>
                      </c:pt>
                      <c:pt idx="7">
                        <c:v>249</c:v>
                      </c:pt>
                      <c:pt idx="8">
                        <c:v>113</c:v>
                      </c:pt>
                      <c:pt idx="9">
                        <c:v>327</c:v>
                      </c:pt>
                      <c:pt idx="10">
                        <c:v>25</c:v>
                      </c:pt>
                      <c:pt idx="11">
                        <c:v>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72C-4E21-A996-DDD1B9E64CF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Data!$C$8:$N$8</c15:sqref>
                        </c15:formulaRef>
                      </c:ext>
                    </c:extLst>
                    <c:numCache>
                      <c:formatCode>"$"#,##0.00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72C-4E21-A996-DDD1B9E64CF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Data!$B$9</c15:sqref>
                        </c15:formulaRef>
                      </c:ext>
                    </c:extLst>
                    <c:strCache>
                      <c:ptCount val="1"/>
                      <c:pt idx="0">
                        <c:v>Total cost of ads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Data!$C$9:$N$9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865</c:v>
                      </c:pt>
                      <c:pt idx="1">
                        <c:v>921</c:v>
                      </c:pt>
                      <c:pt idx="2">
                        <c:v>971</c:v>
                      </c:pt>
                      <c:pt idx="3">
                        <c:v>977</c:v>
                      </c:pt>
                      <c:pt idx="4">
                        <c:v>957</c:v>
                      </c:pt>
                      <c:pt idx="5">
                        <c:v>1080</c:v>
                      </c:pt>
                      <c:pt idx="6">
                        <c:v>1082</c:v>
                      </c:pt>
                      <c:pt idx="7">
                        <c:v>1032</c:v>
                      </c:pt>
                      <c:pt idx="8">
                        <c:v>986</c:v>
                      </c:pt>
                      <c:pt idx="9">
                        <c:v>1095</c:v>
                      </c:pt>
                      <c:pt idx="10">
                        <c:v>850</c:v>
                      </c:pt>
                      <c:pt idx="11">
                        <c:v>957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72C-4E21-A996-DDD1B9E64CF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Data!$B$10</c15:sqref>
                        </c15:formulaRef>
                      </c:ext>
                    </c:extLst>
                    <c:strCache>
                      <c:ptCount val="1"/>
                      <c:pt idx="0">
                        <c:v>Total Attributed Conversions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Data!$C$10:$N$10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35</c:v>
                      </c:pt>
                      <c:pt idx="2">
                        <c:v>25</c:v>
                      </c:pt>
                      <c:pt idx="3">
                        <c:v>30</c:v>
                      </c:pt>
                      <c:pt idx="4">
                        <c:v>26</c:v>
                      </c:pt>
                      <c:pt idx="5">
                        <c:v>39</c:v>
                      </c:pt>
                      <c:pt idx="6">
                        <c:v>30</c:v>
                      </c:pt>
                      <c:pt idx="7">
                        <c:v>40</c:v>
                      </c:pt>
                      <c:pt idx="8">
                        <c:v>45</c:v>
                      </c:pt>
                      <c:pt idx="9">
                        <c:v>30</c:v>
                      </c:pt>
                      <c:pt idx="10">
                        <c:v>45</c:v>
                      </c:pt>
                      <c:pt idx="11">
                        <c:v>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72C-4E21-A996-DDD1B9E64CF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Data!$B$11</c15:sqref>
                        </c15:formulaRef>
                      </c:ext>
                    </c:extLst>
                    <c:strCache>
                      <c:ptCount val="1"/>
                      <c:pt idx="0">
                        <c:v>Cost Per Acquisition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Data!$C$11:$N$11</c15:sqref>
                        </c15:formulaRef>
                      </c:ext>
                    </c:extLst>
                    <c:numCache>
                      <c:formatCode>"$"#,##0.00</c:formatCode>
                      <c:ptCount val="12"/>
                      <c:pt idx="0">
                        <c:v>39.31818181818182</c:v>
                      </c:pt>
                      <c:pt idx="1">
                        <c:v>26.314285714285713</c:v>
                      </c:pt>
                      <c:pt idx="2">
                        <c:v>38.840000000000003</c:v>
                      </c:pt>
                      <c:pt idx="3">
                        <c:v>32.56666666666667</c:v>
                      </c:pt>
                      <c:pt idx="4">
                        <c:v>36.807692307692307</c:v>
                      </c:pt>
                      <c:pt idx="5">
                        <c:v>27.692307692307693</c:v>
                      </c:pt>
                      <c:pt idx="6">
                        <c:v>36.06666666666667</c:v>
                      </c:pt>
                      <c:pt idx="7">
                        <c:v>25.8</c:v>
                      </c:pt>
                      <c:pt idx="8">
                        <c:v>21.911111111111111</c:v>
                      </c:pt>
                      <c:pt idx="9">
                        <c:v>36.5</c:v>
                      </c:pt>
                      <c:pt idx="10">
                        <c:v>18.888888888888889</c:v>
                      </c:pt>
                      <c:pt idx="11">
                        <c:v>23.341463414634145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72C-4E21-A996-DDD1B9E64CF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Data!$C$12:$N$12</c15:sqref>
                        </c15:formulaRef>
                      </c:ext>
                    </c:extLst>
                    <c:numCache>
                      <c:formatCode>"$"#,##0.00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72C-4E21-A996-DDD1B9E64CFE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Data!$B$13</c15:sqref>
                        </c15:formulaRef>
                      </c:ext>
                    </c:extLst>
                    <c:strCache>
                      <c:ptCount val="1"/>
                      <c:pt idx="0">
                        <c:v>Employees who left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Data!$C$13:$N$13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50</c:v>
                      </c:pt>
                      <c:pt idx="3">
                        <c:v>40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35</c:v>
                      </c:pt>
                      <c:pt idx="7">
                        <c:v>40</c:v>
                      </c:pt>
                      <c:pt idx="8">
                        <c:v>50</c:v>
                      </c:pt>
                      <c:pt idx="9">
                        <c:v>40</c:v>
                      </c:pt>
                      <c:pt idx="10">
                        <c:v>50</c:v>
                      </c:pt>
                      <c:pt idx="11">
                        <c:v>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72C-4E21-A996-DDD1B9E64CFE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Data!$B$14</c15:sqref>
                        </c15:formulaRef>
                      </c:ext>
                    </c:extLst>
                    <c:strCache>
                      <c:ptCount val="1"/>
                      <c:pt idx="0">
                        <c:v>Average Headcount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Data!$C$14:$N$14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1000</c:v>
                      </c:pt>
                      <c:pt idx="10">
                        <c:v>1000</c:v>
                      </c:pt>
                      <c:pt idx="11">
                        <c:v>1000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72C-4E21-A996-DDD1B9E64CFE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Data!$B$15</c15:sqref>
                        </c15:formulaRef>
                      </c:ext>
                    </c:extLst>
                    <c:strCache>
                      <c:ptCount val="1"/>
                      <c:pt idx="0">
                        <c:v>Employee Turnover Rate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Data!$C$15:$N$15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0.03</c:v>
                      </c:pt>
                      <c:pt idx="1">
                        <c:v>0.04</c:v>
                      </c:pt>
                      <c:pt idx="2">
                        <c:v>0.05</c:v>
                      </c:pt>
                      <c:pt idx="3">
                        <c:v>0.04</c:v>
                      </c:pt>
                      <c:pt idx="4">
                        <c:v>0.02</c:v>
                      </c:pt>
                      <c:pt idx="5">
                        <c:v>2.5000000000000001E-2</c:v>
                      </c:pt>
                      <c:pt idx="6">
                        <c:v>3.5000000000000003E-2</c:v>
                      </c:pt>
                      <c:pt idx="7">
                        <c:v>0.04</c:v>
                      </c:pt>
                      <c:pt idx="8">
                        <c:v>0.05</c:v>
                      </c:pt>
                      <c:pt idx="9">
                        <c:v>0.04</c:v>
                      </c:pt>
                      <c:pt idx="10">
                        <c:v>0.05</c:v>
                      </c:pt>
                      <c:pt idx="11">
                        <c:v>0.02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72C-4E21-A996-DDD1B9E64CFE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Data!$C$16:$N$16</c15:sqref>
                        </c15:formulaRef>
                      </c:ext>
                    </c:extLst>
                    <c:numCache>
                      <c:formatCode>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72C-4E21-A996-DDD1B9E64CFE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Data!$B$17</c15:sqref>
                        </c15:formulaRef>
                      </c:ext>
                    </c:extLst>
                    <c:strCache>
                      <c:ptCount val="1"/>
                      <c:pt idx="0">
                        <c:v>Net Production Time (hours)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Data!$C$17:$N$17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384</c:v>
                      </c:pt>
                      <c:pt idx="1">
                        <c:v>384</c:v>
                      </c:pt>
                      <c:pt idx="2">
                        <c:v>384</c:v>
                      </c:pt>
                      <c:pt idx="3">
                        <c:v>384</c:v>
                      </c:pt>
                      <c:pt idx="4">
                        <c:v>384</c:v>
                      </c:pt>
                      <c:pt idx="5">
                        <c:v>384</c:v>
                      </c:pt>
                      <c:pt idx="6">
                        <c:v>384</c:v>
                      </c:pt>
                      <c:pt idx="7">
                        <c:v>384</c:v>
                      </c:pt>
                      <c:pt idx="8">
                        <c:v>384</c:v>
                      </c:pt>
                      <c:pt idx="9">
                        <c:v>384</c:v>
                      </c:pt>
                      <c:pt idx="10">
                        <c:v>384</c:v>
                      </c:pt>
                      <c:pt idx="11">
                        <c:v>384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72C-4E21-A996-DDD1B9E64CFE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Data!$B$18</c15:sqref>
                        </c15:formulaRef>
                      </c:ext>
                    </c:extLst>
                    <c:strCache>
                      <c:ptCount val="1"/>
                      <c:pt idx="0">
                        <c:v>No. Units Produced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Data!$C$18:$N$18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7099</c:v>
                      </c:pt>
                      <c:pt idx="1">
                        <c:v>5084</c:v>
                      </c:pt>
                      <c:pt idx="2">
                        <c:v>5449</c:v>
                      </c:pt>
                      <c:pt idx="3">
                        <c:v>5599</c:v>
                      </c:pt>
                      <c:pt idx="4">
                        <c:v>5733</c:v>
                      </c:pt>
                      <c:pt idx="5">
                        <c:v>9030</c:v>
                      </c:pt>
                      <c:pt idx="6">
                        <c:v>9288</c:v>
                      </c:pt>
                      <c:pt idx="7">
                        <c:v>7875</c:v>
                      </c:pt>
                      <c:pt idx="8">
                        <c:v>7775</c:v>
                      </c:pt>
                      <c:pt idx="9">
                        <c:v>5850</c:v>
                      </c:pt>
                      <c:pt idx="10">
                        <c:v>6684</c:v>
                      </c:pt>
                      <c:pt idx="11">
                        <c:v>8598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72C-4E21-A996-DDD1B9E64CFE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Data!$B$19</c15:sqref>
                        </c15:formulaRef>
                      </c:ext>
                    </c:extLst>
                    <c:strCache>
                      <c:ptCount val="1"/>
                      <c:pt idx="0">
                        <c:v>Cycle Time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Data!$C$19:$N$19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5.4092125651500213E-2</c:v>
                      </c:pt>
                      <c:pt idx="1">
                        <c:v>7.5531077891424075E-2</c:v>
                      </c:pt>
                      <c:pt idx="2">
                        <c:v>7.0471646173609834E-2</c:v>
                      </c:pt>
                      <c:pt idx="3">
                        <c:v>6.8583675656367207E-2</c:v>
                      </c:pt>
                      <c:pt idx="4">
                        <c:v>6.6980638409209842E-2</c:v>
                      </c:pt>
                      <c:pt idx="5">
                        <c:v>4.2524916943521597E-2</c:v>
                      </c:pt>
                      <c:pt idx="6">
                        <c:v>4.1343669250645997E-2</c:v>
                      </c:pt>
                      <c:pt idx="7">
                        <c:v>4.8761904761904763E-2</c:v>
                      </c:pt>
                      <c:pt idx="8">
                        <c:v>4.9389067524115753E-2</c:v>
                      </c:pt>
                      <c:pt idx="9">
                        <c:v>6.5641025641025641E-2</c:v>
                      </c:pt>
                      <c:pt idx="10">
                        <c:v>5.7450628366247758E-2</c:v>
                      </c:pt>
                      <c:pt idx="11">
                        <c:v>4.4661549197487785E-2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72C-4E21-A996-DDD1B9E64CFE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Data!$C$20:$N$20</c15:sqref>
                        </c15:formulaRef>
                      </c:ext>
                    </c:extLst>
                    <c:numCache>
                      <c:formatCode>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72C-4E21-A996-DDD1B9E64CFE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Data!$B$21</c15:sqref>
                        </c15:formulaRef>
                      </c:ext>
                    </c:extLst>
                    <c:strCache>
                      <c:ptCount val="1"/>
                      <c:pt idx="0">
                        <c:v>On Time Deliveries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Data!$C$21:$N$21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1271.1600000000001</c:v>
                      </c:pt>
                      <c:pt idx="1">
                        <c:v>3091.39</c:v>
                      </c:pt>
                      <c:pt idx="2">
                        <c:v>3650.1099999999997</c:v>
                      </c:pt>
                      <c:pt idx="3">
                        <c:v>3206.25</c:v>
                      </c:pt>
                      <c:pt idx="4">
                        <c:v>1569.6</c:v>
                      </c:pt>
                      <c:pt idx="5">
                        <c:v>3160.5</c:v>
                      </c:pt>
                      <c:pt idx="6">
                        <c:v>1934.52</c:v>
                      </c:pt>
                      <c:pt idx="7">
                        <c:v>2385.9</c:v>
                      </c:pt>
                      <c:pt idx="8">
                        <c:v>2892.54</c:v>
                      </c:pt>
                      <c:pt idx="9">
                        <c:v>3744.8999999999996</c:v>
                      </c:pt>
                      <c:pt idx="10">
                        <c:v>3735.3999999999996</c:v>
                      </c:pt>
                      <c:pt idx="11">
                        <c:v>1132.56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72C-4E21-A996-DDD1B9E64CFE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Data!$B$22</c15:sqref>
                        </c15:formulaRef>
                      </c:ext>
                    </c:extLst>
                    <c:strCache>
                      <c:ptCount val="1"/>
                      <c:pt idx="0">
                        <c:v>Total Deliveries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Data!$C$22:$N$22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1284</c:v>
                      </c:pt>
                      <c:pt idx="1">
                        <c:v>3187</c:v>
                      </c:pt>
                      <c:pt idx="2">
                        <c:v>3763</c:v>
                      </c:pt>
                      <c:pt idx="3">
                        <c:v>3375</c:v>
                      </c:pt>
                      <c:pt idx="4">
                        <c:v>1635</c:v>
                      </c:pt>
                      <c:pt idx="5">
                        <c:v>3225</c:v>
                      </c:pt>
                      <c:pt idx="6">
                        <c:v>1974</c:v>
                      </c:pt>
                      <c:pt idx="7">
                        <c:v>2410</c:v>
                      </c:pt>
                      <c:pt idx="8">
                        <c:v>2982</c:v>
                      </c:pt>
                      <c:pt idx="9">
                        <c:v>3942</c:v>
                      </c:pt>
                      <c:pt idx="10">
                        <c:v>3932</c:v>
                      </c:pt>
                      <c:pt idx="11">
                        <c:v>1144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72C-4E21-A996-DDD1B9E64CFE}"/>
                  </c:ext>
                </c:extLst>
              </c15:ser>
            </c15:filteredBarSeries>
          </c:ext>
        </c:extLst>
      </c:barChart>
      <c:catAx>
        <c:axId val="7555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E2E2E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57504"/>
        <c:crosses val="autoZero"/>
        <c:auto val="1"/>
        <c:lblAlgn val="ctr"/>
        <c:lblOffset val="100"/>
        <c:noMultiLvlLbl val="0"/>
      </c:catAx>
      <c:valAx>
        <c:axId val="7555750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555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2E2E2E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759800191733359E-2"/>
          <c:y val="5.5555555555555552E-2"/>
          <c:w val="0.92793357850531177"/>
          <c:h val="0.6824693788276465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Data!$B$7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rgbClr val="007AC9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2E2E2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Data!$C$7:$N$7</c:f>
              <c:numCache>
                <c:formatCode>"$"#,##0</c:formatCode>
                <c:ptCount val="12"/>
                <c:pt idx="0">
                  <c:v>36</c:v>
                </c:pt>
                <c:pt idx="1">
                  <c:v>118</c:v>
                </c:pt>
                <c:pt idx="2">
                  <c:v>200</c:v>
                </c:pt>
                <c:pt idx="3">
                  <c:v>174</c:v>
                </c:pt>
                <c:pt idx="4">
                  <c:v>311</c:v>
                </c:pt>
                <c:pt idx="5">
                  <c:v>367</c:v>
                </c:pt>
                <c:pt idx="6">
                  <c:v>325</c:v>
                </c:pt>
                <c:pt idx="7">
                  <c:v>249</c:v>
                </c:pt>
                <c:pt idx="8">
                  <c:v>113</c:v>
                </c:pt>
                <c:pt idx="9">
                  <c:v>327</c:v>
                </c:pt>
                <c:pt idx="10">
                  <c:v>25</c:v>
                </c:pt>
                <c:pt idx="11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8-4132-B96A-15ACEBB01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0020480"/>
        <c:axId val="700509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Data!$C$4:$N$4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0F8-4132-B96A-15ACEBB01C6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Data!$B$5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Data!$C$5:$N$5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865</c:v>
                      </c:pt>
                      <c:pt idx="1">
                        <c:v>921</c:v>
                      </c:pt>
                      <c:pt idx="2">
                        <c:v>971</c:v>
                      </c:pt>
                      <c:pt idx="3">
                        <c:v>977</c:v>
                      </c:pt>
                      <c:pt idx="4">
                        <c:v>957</c:v>
                      </c:pt>
                      <c:pt idx="5">
                        <c:v>1080</c:v>
                      </c:pt>
                      <c:pt idx="6">
                        <c:v>1082</c:v>
                      </c:pt>
                      <c:pt idx="7">
                        <c:v>1032</c:v>
                      </c:pt>
                      <c:pt idx="8">
                        <c:v>986</c:v>
                      </c:pt>
                      <c:pt idx="9">
                        <c:v>1095</c:v>
                      </c:pt>
                      <c:pt idx="10">
                        <c:v>850</c:v>
                      </c:pt>
                      <c:pt idx="11">
                        <c:v>957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0F8-4132-B96A-15ACEBB01C6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Data!$B$6</c15:sqref>
                        </c15:formulaRef>
                      </c:ext>
                    </c:extLst>
                    <c:strCache>
                      <c:ptCount val="1"/>
                      <c:pt idx="0">
                        <c:v>Expenses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Data!$C$6:$N$6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829</c:v>
                      </c:pt>
                      <c:pt idx="1">
                        <c:v>803</c:v>
                      </c:pt>
                      <c:pt idx="2">
                        <c:v>771</c:v>
                      </c:pt>
                      <c:pt idx="3">
                        <c:v>803</c:v>
                      </c:pt>
                      <c:pt idx="4">
                        <c:v>646</c:v>
                      </c:pt>
                      <c:pt idx="5">
                        <c:v>713</c:v>
                      </c:pt>
                      <c:pt idx="6">
                        <c:v>757</c:v>
                      </c:pt>
                      <c:pt idx="7">
                        <c:v>783</c:v>
                      </c:pt>
                      <c:pt idx="8">
                        <c:v>873</c:v>
                      </c:pt>
                      <c:pt idx="9">
                        <c:v>768</c:v>
                      </c:pt>
                      <c:pt idx="10">
                        <c:v>825</c:v>
                      </c:pt>
                      <c:pt idx="11">
                        <c:v>812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0F8-4132-B96A-15ACEBB01C6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Data!$C$8:$N$8</c15:sqref>
                        </c15:formulaRef>
                      </c:ext>
                    </c:extLst>
                    <c:numCache>
                      <c:formatCode>"$"#,##0.00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0F8-4132-B96A-15ACEBB01C6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Data!$B$9</c15:sqref>
                        </c15:formulaRef>
                      </c:ext>
                    </c:extLst>
                    <c:strCache>
                      <c:ptCount val="1"/>
                      <c:pt idx="0">
                        <c:v>Total cost of ads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Data!$C$9:$N$9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865</c:v>
                      </c:pt>
                      <c:pt idx="1">
                        <c:v>921</c:v>
                      </c:pt>
                      <c:pt idx="2">
                        <c:v>971</c:v>
                      </c:pt>
                      <c:pt idx="3">
                        <c:v>977</c:v>
                      </c:pt>
                      <c:pt idx="4">
                        <c:v>957</c:v>
                      </c:pt>
                      <c:pt idx="5">
                        <c:v>1080</c:v>
                      </c:pt>
                      <c:pt idx="6">
                        <c:v>1082</c:v>
                      </c:pt>
                      <c:pt idx="7">
                        <c:v>1032</c:v>
                      </c:pt>
                      <c:pt idx="8">
                        <c:v>986</c:v>
                      </c:pt>
                      <c:pt idx="9">
                        <c:v>1095</c:v>
                      </c:pt>
                      <c:pt idx="10">
                        <c:v>850</c:v>
                      </c:pt>
                      <c:pt idx="11">
                        <c:v>957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0F8-4132-B96A-15ACEBB01C6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Data!$B$10</c15:sqref>
                        </c15:formulaRef>
                      </c:ext>
                    </c:extLst>
                    <c:strCache>
                      <c:ptCount val="1"/>
                      <c:pt idx="0">
                        <c:v>Total Attributed Conversions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Data!$C$10:$N$10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35</c:v>
                      </c:pt>
                      <c:pt idx="2">
                        <c:v>25</c:v>
                      </c:pt>
                      <c:pt idx="3">
                        <c:v>30</c:v>
                      </c:pt>
                      <c:pt idx="4">
                        <c:v>26</c:v>
                      </c:pt>
                      <c:pt idx="5">
                        <c:v>39</c:v>
                      </c:pt>
                      <c:pt idx="6">
                        <c:v>30</c:v>
                      </c:pt>
                      <c:pt idx="7">
                        <c:v>40</c:v>
                      </c:pt>
                      <c:pt idx="8">
                        <c:v>45</c:v>
                      </c:pt>
                      <c:pt idx="9">
                        <c:v>30</c:v>
                      </c:pt>
                      <c:pt idx="10">
                        <c:v>45</c:v>
                      </c:pt>
                      <c:pt idx="11">
                        <c:v>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0F8-4132-B96A-15ACEBB01C67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Data!$B$11</c15:sqref>
                        </c15:formulaRef>
                      </c:ext>
                    </c:extLst>
                    <c:strCache>
                      <c:ptCount val="1"/>
                      <c:pt idx="0">
                        <c:v>Cost Per Acquisition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Data!$C$11:$N$11</c15:sqref>
                        </c15:formulaRef>
                      </c:ext>
                    </c:extLst>
                    <c:numCache>
                      <c:formatCode>"$"#,##0.00</c:formatCode>
                      <c:ptCount val="12"/>
                      <c:pt idx="0">
                        <c:v>39.31818181818182</c:v>
                      </c:pt>
                      <c:pt idx="1">
                        <c:v>26.314285714285713</c:v>
                      </c:pt>
                      <c:pt idx="2">
                        <c:v>38.840000000000003</c:v>
                      </c:pt>
                      <c:pt idx="3">
                        <c:v>32.56666666666667</c:v>
                      </c:pt>
                      <c:pt idx="4">
                        <c:v>36.807692307692307</c:v>
                      </c:pt>
                      <c:pt idx="5">
                        <c:v>27.692307692307693</c:v>
                      </c:pt>
                      <c:pt idx="6">
                        <c:v>36.06666666666667</c:v>
                      </c:pt>
                      <c:pt idx="7">
                        <c:v>25.8</c:v>
                      </c:pt>
                      <c:pt idx="8">
                        <c:v>21.911111111111111</c:v>
                      </c:pt>
                      <c:pt idx="9">
                        <c:v>36.5</c:v>
                      </c:pt>
                      <c:pt idx="10">
                        <c:v>18.888888888888889</c:v>
                      </c:pt>
                      <c:pt idx="11">
                        <c:v>23.341463414634145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0F8-4132-B96A-15ACEBB01C6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Data!$C$12:$N$12</c15:sqref>
                        </c15:formulaRef>
                      </c:ext>
                    </c:extLst>
                    <c:numCache>
                      <c:formatCode>"$"#,##0.00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0F8-4132-B96A-15ACEBB01C6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Data!$B$13</c15:sqref>
                        </c15:formulaRef>
                      </c:ext>
                    </c:extLst>
                    <c:strCache>
                      <c:ptCount val="1"/>
                      <c:pt idx="0">
                        <c:v>Employees who left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Data!$C$13:$N$13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50</c:v>
                      </c:pt>
                      <c:pt idx="3">
                        <c:v>40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35</c:v>
                      </c:pt>
                      <c:pt idx="7">
                        <c:v>40</c:v>
                      </c:pt>
                      <c:pt idx="8">
                        <c:v>50</c:v>
                      </c:pt>
                      <c:pt idx="9">
                        <c:v>40</c:v>
                      </c:pt>
                      <c:pt idx="10">
                        <c:v>50</c:v>
                      </c:pt>
                      <c:pt idx="11">
                        <c:v>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0F8-4132-B96A-15ACEBB01C67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Data!$B$14</c15:sqref>
                        </c15:formulaRef>
                      </c:ext>
                    </c:extLst>
                    <c:strCache>
                      <c:ptCount val="1"/>
                      <c:pt idx="0">
                        <c:v>Average Headcount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Data!$C$14:$N$14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1000</c:v>
                      </c:pt>
                      <c:pt idx="10">
                        <c:v>1000</c:v>
                      </c:pt>
                      <c:pt idx="11">
                        <c:v>1000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0F8-4132-B96A-15ACEBB01C67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Data!$B$15</c15:sqref>
                        </c15:formulaRef>
                      </c:ext>
                    </c:extLst>
                    <c:strCache>
                      <c:ptCount val="1"/>
                      <c:pt idx="0">
                        <c:v>Employee Turnover Rate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Data!$C$15:$N$15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0.03</c:v>
                      </c:pt>
                      <c:pt idx="1">
                        <c:v>0.04</c:v>
                      </c:pt>
                      <c:pt idx="2">
                        <c:v>0.05</c:v>
                      </c:pt>
                      <c:pt idx="3">
                        <c:v>0.04</c:v>
                      </c:pt>
                      <c:pt idx="4">
                        <c:v>0.02</c:v>
                      </c:pt>
                      <c:pt idx="5">
                        <c:v>2.5000000000000001E-2</c:v>
                      </c:pt>
                      <c:pt idx="6">
                        <c:v>3.5000000000000003E-2</c:v>
                      </c:pt>
                      <c:pt idx="7">
                        <c:v>0.04</c:v>
                      </c:pt>
                      <c:pt idx="8">
                        <c:v>0.05</c:v>
                      </c:pt>
                      <c:pt idx="9">
                        <c:v>0.04</c:v>
                      </c:pt>
                      <c:pt idx="10">
                        <c:v>0.05</c:v>
                      </c:pt>
                      <c:pt idx="11">
                        <c:v>0.02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0F8-4132-B96A-15ACEBB01C67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Data!$C$16:$N$16</c15:sqref>
                        </c15:formulaRef>
                      </c:ext>
                    </c:extLst>
                    <c:numCache>
                      <c:formatCode>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0F8-4132-B96A-15ACEBB01C67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Data!$B$17</c15:sqref>
                        </c15:formulaRef>
                      </c:ext>
                    </c:extLst>
                    <c:strCache>
                      <c:ptCount val="1"/>
                      <c:pt idx="0">
                        <c:v>Net Production Time (hours)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Data!$C$17:$N$17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384</c:v>
                      </c:pt>
                      <c:pt idx="1">
                        <c:v>384</c:v>
                      </c:pt>
                      <c:pt idx="2">
                        <c:v>384</c:v>
                      </c:pt>
                      <c:pt idx="3">
                        <c:v>384</c:v>
                      </c:pt>
                      <c:pt idx="4">
                        <c:v>384</c:v>
                      </c:pt>
                      <c:pt idx="5">
                        <c:v>384</c:v>
                      </c:pt>
                      <c:pt idx="6">
                        <c:v>384</c:v>
                      </c:pt>
                      <c:pt idx="7">
                        <c:v>384</c:v>
                      </c:pt>
                      <c:pt idx="8">
                        <c:v>384</c:v>
                      </c:pt>
                      <c:pt idx="9">
                        <c:v>384</c:v>
                      </c:pt>
                      <c:pt idx="10">
                        <c:v>384</c:v>
                      </c:pt>
                      <c:pt idx="11">
                        <c:v>384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0F8-4132-B96A-15ACEBB01C67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Data!$B$18</c15:sqref>
                        </c15:formulaRef>
                      </c:ext>
                    </c:extLst>
                    <c:strCache>
                      <c:ptCount val="1"/>
                      <c:pt idx="0">
                        <c:v>No. Units Produced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Data!$C$18:$N$18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7099</c:v>
                      </c:pt>
                      <c:pt idx="1">
                        <c:v>5084</c:v>
                      </c:pt>
                      <c:pt idx="2">
                        <c:v>5449</c:v>
                      </c:pt>
                      <c:pt idx="3">
                        <c:v>5599</c:v>
                      </c:pt>
                      <c:pt idx="4">
                        <c:v>5733</c:v>
                      </c:pt>
                      <c:pt idx="5">
                        <c:v>9030</c:v>
                      </c:pt>
                      <c:pt idx="6">
                        <c:v>9288</c:v>
                      </c:pt>
                      <c:pt idx="7">
                        <c:v>7875</c:v>
                      </c:pt>
                      <c:pt idx="8">
                        <c:v>7775</c:v>
                      </c:pt>
                      <c:pt idx="9">
                        <c:v>5850</c:v>
                      </c:pt>
                      <c:pt idx="10">
                        <c:v>6684</c:v>
                      </c:pt>
                      <c:pt idx="11">
                        <c:v>8598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0F8-4132-B96A-15ACEBB01C67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Data!$B$19</c15:sqref>
                        </c15:formulaRef>
                      </c:ext>
                    </c:extLst>
                    <c:strCache>
                      <c:ptCount val="1"/>
                      <c:pt idx="0">
                        <c:v>Cycle Time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Data!$C$19:$N$19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5.4092125651500213E-2</c:v>
                      </c:pt>
                      <c:pt idx="1">
                        <c:v>7.5531077891424075E-2</c:v>
                      </c:pt>
                      <c:pt idx="2">
                        <c:v>7.0471646173609834E-2</c:v>
                      </c:pt>
                      <c:pt idx="3">
                        <c:v>6.8583675656367207E-2</c:v>
                      </c:pt>
                      <c:pt idx="4">
                        <c:v>6.6980638409209842E-2</c:v>
                      </c:pt>
                      <c:pt idx="5">
                        <c:v>4.2524916943521597E-2</c:v>
                      </c:pt>
                      <c:pt idx="6">
                        <c:v>4.1343669250645997E-2</c:v>
                      </c:pt>
                      <c:pt idx="7">
                        <c:v>4.8761904761904763E-2</c:v>
                      </c:pt>
                      <c:pt idx="8">
                        <c:v>4.9389067524115753E-2</c:v>
                      </c:pt>
                      <c:pt idx="9">
                        <c:v>6.5641025641025641E-2</c:v>
                      </c:pt>
                      <c:pt idx="10">
                        <c:v>5.7450628366247758E-2</c:v>
                      </c:pt>
                      <c:pt idx="11">
                        <c:v>4.4661549197487785E-2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0F8-4132-B96A-15ACEBB01C67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Data!$C$20:$N$20</c15:sqref>
                        </c15:formulaRef>
                      </c:ext>
                    </c:extLst>
                    <c:numCache>
                      <c:formatCode>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0F8-4132-B96A-15ACEBB01C67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Data!$B$21</c15:sqref>
                        </c15:formulaRef>
                      </c:ext>
                    </c:extLst>
                    <c:strCache>
                      <c:ptCount val="1"/>
                      <c:pt idx="0">
                        <c:v>On Time Deliveries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Data!$C$21:$N$21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1271.1600000000001</c:v>
                      </c:pt>
                      <c:pt idx="1">
                        <c:v>3091.39</c:v>
                      </c:pt>
                      <c:pt idx="2">
                        <c:v>3650.1099999999997</c:v>
                      </c:pt>
                      <c:pt idx="3">
                        <c:v>3206.25</c:v>
                      </c:pt>
                      <c:pt idx="4">
                        <c:v>1569.6</c:v>
                      </c:pt>
                      <c:pt idx="5">
                        <c:v>3160.5</c:v>
                      </c:pt>
                      <c:pt idx="6">
                        <c:v>1934.52</c:v>
                      </c:pt>
                      <c:pt idx="7">
                        <c:v>2385.9</c:v>
                      </c:pt>
                      <c:pt idx="8">
                        <c:v>2892.54</c:v>
                      </c:pt>
                      <c:pt idx="9">
                        <c:v>3744.8999999999996</c:v>
                      </c:pt>
                      <c:pt idx="10">
                        <c:v>3735.3999999999996</c:v>
                      </c:pt>
                      <c:pt idx="11">
                        <c:v>1132.56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0F8-4132-B96A-15ACEBB01C67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Data!$B$22</c15:sqref>
                        </c15:formulaRef>
                      </c:ext>
                    </c:extLst>
                    <c:strCache>
                      <c:ptCount val="1"/>
                      <c:pt idx="0">
                        <c:v>Total Deliveries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Data!$C$22:$N$22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1284</c:v>
                      </c:pt>
                      <c:pt idx="1">
                        <c:v>3187</c:v>
                      </c:pt>
                      <c:pt idx="2">
                        <c:v>3763</c:v>
                      </c:pt>
                      <c:pt idx="3">
                        <c:v>3375</c:v>
                      </c:pt>
                      <c:pt idx="4">
                        <c:v>1635</c:v>
                      </c:pt>
                      <c:pt idx="5">
                        <c:v>3225</c:v>
                      </c:pt>
                      <c:pt idx="6">
                        <c:v>1974</c:v>
                      </c:pt>
                      <c:pt idx="7">
                        <c:v>2410</c:v>
                      </c:pt>
                      <c:pt idx="8">
                        <c:v>2982</c:v>
                      </c:pt>
                      <c:pt idx="9">
                        <c:v>3942</c:v>
                      </c:pt>
                      <c:pt idx="10">
                        <c:v>3932</c:v>
                      </c:pt>
                      <c:pt idx="11">
                        <c:v>1144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0F8-4132-B96A-15ACEBB01C67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Data!$B$23</c15:sqref>
                        </c15:formulaRef>
                      </c:ext>
                    </c:extLst>
                    <c:strCache>
                      <c:ptCount val="1"/>
                      <c:pt idx="0">
                        <c:v>On time Delivery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Data!$C$23:$N$23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0.9900000000000001</c:v>
                      </c:pt>
                      <c:pt idx="1">
                        <c:v>0.97</c:v>
                      </c:pt>
                      <c:pt idx="2">
                        <c:v>0.96999999999999986</c:v>
                      </c:pt>
                      <c:pt idx="3">
                        <c:v>0.95</c:v>
                      </c:pt>
                      <c:pt idx="4">
                        <c:v>0.96</c:v>
                      </c:pt>
                      <c:pt idx="5">
                        <c:v>0.98</c:v>
                      </c:pt>
                      <c:pt idx="6">
                        <c:v>0.98</c:v>
                      </c:pt>
                      <c:pt idx="7">
                        <c:v>0.99</c:v>
                      </c:pt>
                      <c:pt idx="8">
                        <c:v>0.97</c:v>
                      </c:pt>
                      <c:pt idx="9">
                        <c:v>0.95</c:v>
                      </c:pt>
                      <c:pt idx="10">
                        <c:v>0.95</c:v>
                      </c:pt>
                      <c:pt idx="11">
                        <c:v>0.99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0F8-4132-B96A-15ACEBB01C67}"/>
                  </c:ext>
                </c:extLst>
              </c15:ser>
            </c15:filteredBarSeries>
          </c:ext>
        </c:extLst>
      </c:barChart>
      <c:catAx>
        <c:axId val="700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0944"/>
        <c:crosses val="autoZero"/>
        <c:auto val="1"/>
        <c:lblAlgn val="ctr"/>
        <c:lblOffset val="100"/>
        <c:noMultiLvlLbl val="0"/>
      </c:catAx>
      <c:valAx>
        <c:axId val="70050944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7002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2543715730841"/>
          <c:y val="5.5555555555555552E-2"/>
          <c:w val="0.85286794153973655"/>
          <c:h val="0.68246937882764658"/>
        </c:manualLayout>
      </c:layout>
      <c:lineChart>
        <c:grouping val="standard"/>
        <c:varyColors val="0"/>
        <c:ser>
          <c:idx val="7"/>
          <c:order val="7"/>
          <c:tx>
            <c:strRef>
              <c:f>Data!$B$11</c:f>
              <c:strCache>
                <c:ptCount val="1"/>
                <c:pt idx="0">
                  <c:v>Cost Per Acquisition</c:v>
                </c:pt>
              </c:strCache>
              <c:extLst xmlns:c15="http://schemas.microsoft.com/office/drawing/2012/chart"/>
            </c:strRef>
          </c:tx>
          <c:spPr>
            <a:ln w="444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Data!$C$3:$N$3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Data!$C$11:$N$11</c:f>
              <c:numCache>
                <c:formatCode>"$"#,##0.00</c:formatCode>
                <c:ptCount val="12"/>
                <c:pt idx="0">
                  <c:v>39.31818181818182</c:v>
                </c:pt>
                <c:pt idx="1">
                  <c:v>26.314285714285713</c:v>
                </c:pt>
                <c:pt idx="2">
                  <c:v>38.840000000000003</c:v>
                </c:pt>
                <c:pt idx="3">
                  <c:v>32.56666666666667</c:v>
                </c:pt>
                <c:pt idx="4">
                  <c:v>36.807692307692307</c:v>
                </c:pt>
                <c:pt idx="5">
                  <c:v>27.692307692307693</c:v>
                </c:pt>
                <c:pt idx="6">
                  <c:v>36.06666666666667</c:v>
                </c:pt>
                <c:pt idx="7">
                  <c:v>25.8</c:v>
                </c:pt>
                <c:pt idx="8">
                  <c:v>21.911111111111111</c:v>
                </c:pt>
                <c:pt idx="9">
                  <c:v>36.5</c:v>
                </c:pt>
                <c:pt idx="10">
                  <c:v>18.888888888888889</c:v>
                </c:pt>
                <c:pt idx="11">
                  <c:v>23.341463414634145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7-715C-4CD7-BE80-DE55A18D6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37472"/>
        <c:axId val="84139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Data!$C$4:$N$4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15C-4CD7-BE80-DE55A18D639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Data!$B$5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Data!$C$5:$N$5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865</c:v>
                      </c:pt>
                      <c:pt idx="1">
                        <c:v>921</c:v>
                      </c:pt>
                      <c:pt idx="2">
                        <c:v>971</c:v>
                      </c:pt>
                      <c:pt idx="3">
                        <c:v>977</c:v>
                      </c:pt>
                      <c:pt idx="4">
                        <c:v>957</c:v>
                      </c:pt>
                      <c:pt idx="5">
                        <c:v>1080</c:v>
                      </c:pt>
                      <c:pt idx="6">
                        <c:v>1082</c:v>
                      </c:pt>
                      <c:pt idx="7">
                        <c:v>1032</c:v>
                      </c:pt>
                      <c:pt idx="8">
                        <c:v>986</c:v>
                      </c:pt>
                      <c:pt idx="9">
                        <c:v>1095</c:v>
                      </c:pt>
                      <c:pt idx="10">
                        <c:v>850</c:v>
                      </c:pt>
                      <c:pt idx="11">
                        <c:v>957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15C-4CD7-BE80-DE55A18D639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Data!$B$6</c15:sqref>
                        </c15:formulaRef>
                      </c:ext>
                    </c:extLst>
                    <c:strCache>
                      <c:ptCount val="1"/>
                      <c:pt idx="0">
                        <c:v>Expenses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Data!$C$6:$N$6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829</c:v>
                      </c:pt>
                      <c:pt idx="1">
                        <c:v>803</c:v>
                      </c:pt>
                      <c:pt idx="2">
                        <c:v>771</c:v>
                      </c:pt>
                      <c:pt idx="3">
                        <c:v>803</c:v>
                      </c:pt>
                      <c:pt idx="4">
                        <c:v>646</c:v>
                      </c:pt>
                      <c:pt idx="5">
                        <c:v>713</c:v>
                      </c:pt>
                      <c:pt idx="6">
                        <c:v>757</c:v>
                      </c:pt>
                      <c:pt idx="7">
                        <c:v>783</c:v>
                      </c:pt>
                      <c:pt idx="8">
                        <c:v>873</c:v>
                      </c:pt>
                      <c:pt idx="9">
                        <c:v>768</c:v>
                      </c:pt>
                      <c:pt idx="10">
                        <c:v>825</c:v>
                      </c:pt>
                      <c:pt idx="11">
                        <c:v>812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15C-4CD7-BE80-DE55A18D639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Data!$B$7</c15:sqref>
                        </c15:formulaRef>
                      </c:ext>
                    </c:extLst>
                    <c:strCache>
                      <c:ptCount val="1"/>
                      <c:pt idx="0">
                        <c:v>Net Profit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Data!$C$7:$N$7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36</c:v>
                      </c:pt>
                      <c:pt idx="1">
                        <c:v>118</c:v>
                      </c:pt>
                      <c:pt idx="2">
                        <c:v>200</c:v>
                      </c:pt>
                      <c:pt idx="3">
                        <c:v>174</c:v>
                      </c:pt>
                      <c:pt idx="4">
                        <c:v>311</c:v>
                      </c:pt>
                      <c:pt idx="5">
                        <c:v>367</c:v>
                      </c:pt>
                      <c:pt idx="6">
                        <c:v>325</c:v>
                      </c:pt>
                      <c:pt idx="7">
                        <c:v>249</c:v>
                      </c:pt>
                      <c:pt idx="8">
                        <c:v>113</c:v>
                      </c:pt>
                      <c:pt idx="9">
                        <c:v>327</c:v>
                      </c:pt>
                      <c:pt idx="10">
                        <c:v>25</c:v>
                      </c:pt>
                      <c:pt idx="11">
                        <c:v>145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15C-4CD7-BE80-DE55A18D639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Data!$C$8:$N$8</c15:sqref>
                        </c15:formulaRef>
                      </c:ext>
                    </c:extLst>
                    <c:numCache>
                      <c:formatCode>"$"#,##0.00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15C-4CD7-BE80-DE55A18D639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Data!$B$9</c15:sqref>
                        </c15:formulaRef>
                      </c:ext>
                    </c:extLst>
                    <c:strCache>
                      <c:ptCount val="1"/>
                      <c:pt idx="0">
                        <c:v>Total cost of ads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Data!$C$9:$N$9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865</c:v>
                      </c:pt>
                      <c:pt idx="1">
                        <c:v>921</c:v>
                      </c:pt>
                      <c:pt idx="2">
                        <c:v>971</c:v>
                      </c:pt>
                      <c:pt idx="3">
                        <c:v>977</c:v>
                      </c:pt>
                      <c:pt idx="4">
                        <c:v>957</c:v>
                      </c:pt>
                      <c:pt idx="5">
                        <c:v>1080</c:v>
                      </c:pt>
                      <c:pt idx="6">
                        <c:v>1082</c:v>
                      </c:pt>
                      <c:pt idx="7">
                        <c:v>1032</c:v>
                      </c:pt>
                      <c:pt idx="8">
                        <c:v>986</c:v>
                      </c:pt>
                      <c:pt idx="9">
                        <c:v>1095</c:v>
                      </c:pt>
                      <c:pt idx="10">
                        <c:v>850</c:v>
                      </c:pt>
                      <c:pt idx="11">
                        <c:v>957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15C-4CD7-BE80-DE55A18D639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Data!$B$10</c15:sqref>
                        </c15:formulaRef>
                      </c:ext>
                    </c:extLst>
                    <c:strCache>
                      <c:ptCount val="1"/>
                      <c:pt idx="0">
                        <c:v>Total Attributed Conversions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Data!$C$10:$N$10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35</c:v>
                      </c:pt>
                      <c:pt idx="2">
                        <c:v>25</c:v>
                      </c:pt>
                      <c:pt idx="3">
                        <c:v>30</c:v>
                      </c:pt>
                      <c:pt idx="4">
                        <c:v>26</c:v>
                      </c:pt>
                      <c:pt idx="5">
                        <c:v>39</c:v>
                      </c:pt>
                      <c:pt idx="6">
                        <c:v>30</c:v>
                      </c:pt>
                      <c:pt idx="7">
                        <c:v>40</c:v>
                      </c:pt>
                      <c:pt idx="8">
                        <c:v>45</c:v>
                      </c:pt>
                      <c:pt idx="9">
                        <c:v>30</c:v>
                      </c:pt>
                      <c:pt idx="10">
                        <c:v>45</c:v>
                      </c:pt>
                      <c:pt idx="11">
                        <c:v>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15C-4CD7-BE80-DE55A18D639C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Data!$C$12:$N$12</c15:sqref>
                        </c15:formulaRef>
                      </c:ext>
                    </c:extLst>
                    <c:numCache>
                      <c:formatCode>"$"#,##0.00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15C-4CD7-BE80-DE55A18D639C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Data!$B$13</c15:sqref>
                        </c15:formulaRef>
                      </c:ext>
                    </c:extLst>
                    <c:strCache>
                      <c:ptCount val="1"/>
                      <c:pt idx="0">
                        <c:v>Employees who left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Data!$C$13:$N$13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50</c:v>
                      </c:pt>
                      <c:pt idx="3">
                        <c:v>40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35</c:v>
                      </c:pt>
                      <c:pt idx="7">
                        <c:v>40</c:v>
                      </c:pt>
                      <c:pt idx="8">
                        <c:v>50</c:v>
                      </c:pt>
                      <c:pt idx="9">
                        <c:v>40</c:v>
                      </c:pt>
                      <c:pt idx="10">
                        <c:v>50</c:v>
                      </c:pt>
                      <c:pt idx="11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15C-4CD7-BE80-DE55A18D639C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Data!$B$14</c15:sqref>
                        </c15:formulaRef>
                      </c:ext>
                    </c:extLst>
                    <c:strCache>
                      <c:ptCount val="1"/>
                      <c:pt idx="0">
                        <c:v>Average Headcount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Data!$C$14:$N$14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1000</c:v>
                      </c:pt>
                      <c:pt idx="10">
                        <c:v>1000</c:v>
                      </c:pt>
                      <c:pt idx="11">
                        <c:v>1000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15C-4CD7-BE80-DE55A18D639C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Data!$B$15</c15:sqref>
                        </c15:formulaRef>
                      </c:ext>
                    </c:extLst>
                    <c:strCache>
                      <c:ptCount val="1"/>
                      <c:pt idx="0">
                        <c:v>Employee Turnover Rate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Data!$C$15:$N$15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0.03</c:v>
                      </c:pt>
                      <c:pt idx="1">
                        <c:v>0.04</c:v>
                      </c:pt>
                      <c:pt idx="2">
                        <c:v>0.05</c:v>
                      </c:pt>
                      <c:pt idx="3">
                        <c:v>0.04</c:v>
                      </c:pt>
                      <c:pt idx="4">
                        <c:v>0.02</c:v>
                      </c:pt>
                      <c:pt idx="5">
                        <c:v>2.5000000000000001E-2</c:v>
                      </c:pt>
                      <c:pt idx="6">
                        <c:v>3.5000000000000003E-2</c:v>
                      </c:pt>
                      <c:pt idx="7">
                        <c:v>0.04</c:v>
                      </c:pt>
                      <c:pt idx="8">
                        <c:v>0.05</c:v>
                      </c:pt>
                      <c:pt idx="9">
                        <c:v>0.04</c:v>
                      </c:pt>
                      <c:pt idx="10">
                        <c:v>0.05</c:v>
                      </c:pt>
                      <c:pt idx="11">
                        <c:v>0.02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15C-4CD7-BE80-DE55A18D639C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Data!$C$16:$N$16</c15:sqref>
                        </c15:formulaRef>
                      </c:ext>
                    </c:extLst>
                    <c:numCache>
                      <c:formatCode>0.0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15C-4CD7-BE80-DE55A18D639C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Data!$B$17</c15:sqref>
                        </c15:formulaRef>
                      </c:ext>
                    </c:extLst>
                    <c:strCache>
                      <c:ptCount val="1"/>
                      <c:pt idx="0">
                        <c:v>Net Production Time (hours)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Data!$C$17:$N$17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384</c:v>
                      </c:pt>
                      <c:pt idx="1">
                        <c:v>384</c:v>
                      </c:pt>
                      <c:pt idx="2">
                        <c:v>384</c:v>
                      </c:pt>
                      <c:pt idx="3">
                        <c:v>384</c:v>
                      </c:pt>
                      <c:pt idx="4">
                        <c:v>384</c:v>
                      </c:pt>
                      <c:pt idx="5">
                        <c:v>384</c:v>
                      </c:pt>
                      <c:pt idx="6">
                        <c:v>384</c:v>
                      </c:pt>
                      <c:pt idx="7">
                        <c:v>384</c:v>
                      </c:pt>
                      <c:pt idx="8">
                        <c:v>384</c:v>
                      </c:pt>
                      <c:pt idx="9">
                        <c:v>384</c:v>
                      </c:pt>
                      <c:pt idx="10">
                        <c:v>384</c:v>
                      </c:pt>
                      <c:pt idx="11">
                        <c:v>384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15C-4CD7-BE80-DE55A18D639C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Data!$B$18</c15:sqref>
                        </c15:formulaRef>
                      </c:ext>
                    </c:extLst>
                    <c:strCache>
                      <c:ptCount val="1"/>
                      <c:pt idx="0">
                        <c:v>No. Units Produced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Data!$C$18:$N$18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7099</c:v>
                      </c:pt>
                      <c:pt idx="1">
                        <c:v>5084</c:v>
                      </c:pt>
                      <c:pt idx="2">
                        <c:v>5449</c:v>
                      </c:pt>
                      <c:pt idx="3">
                        <c:v>5599</c:v>
                      </c:pt>
                      <c:pt idx="4">
                        <c:v>5733</c:v>
                      </c:pt>
                      <c:pt idx="5">
                        <c:v>9030</c:v>
                      </c:pt>
                      <c:pt idx="6">
                        <c:v>9288</c:v>
                      </c:pt>
                      <c:pt idx="7">
                        <c:v>7875</c:v>
                      </c:pt>
                      <c:pt idx="8">
                        <c:v>7775</c:v>
                      </c:pt>
                      <c:pt idx="9">
                        <c:v>5850</c:v>
                      </c:pt>
                      <c:pt idx="10">
                        <c:v>6684</c:v>
                      </c:pt>
                      <c:pt idx="11">
                        <c:v>8598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15C-4CD7-BE80-DE55A18D639C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Data!$B$19</c15:sqref>
                        </c15:formulaRef>
                      </c:ext>
                    </c:extLst>
                    <c:strCache>
                      <c:ptCount val="1"/>
                      <c:pt idx="0">
                        <c:v>Cycle Time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Data!$C$19:$N$19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5.4092125651500213E-2</c:v>
                      </c:pt>
                      <c:pt idx="1">
                        <c:v>7.5531077891424075E-2</c:v>
                      </c:pt>
                      <c:pt idx="2">
                        <c:v>7.0471646173609834E-2</c:v>
                      </c:pt>
                      <c:pt idx="3">
                        <c:v>6.8583675656367207E-2</c:v>
                      </c:pt>
                      <c:pt idx="4">
                        <c:v>6.6980638409209842E-2</c:v>
                      </c:pt>
                      <c:pt idx="5">
                        <c:v>4.2524916943521597E-2</c:v>
                      </c:pt>
                      <c:pt idx="6">
                        <c:v>4.1343669250645997E-2</c:v>
                      </c:pt>
                      <c:pt idx="7">
                        <c:v>4.8761904761904763E-2</c:v>
                      </c:pt>
                      <c:pt idx="8">
                        <c:v>4.9389067524115753E-2</c:v>
                      </c:pt>
                      <c:pt idx="9">
                        <c:v>6.5641025641025641E-2</c:v>
                      </c:pt>
                      <c:pt idx="10">
                        <c:v>5.7450628366247758E-2</c:v>
                      </c:pt>
                      <c:pt idx="11">
                        <c:v>4.4661549197487785E-2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715C-4CD7-BE80-DE55A18D639C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Data!$C$20:$N$20</c15:sqref>
                        </c15:formulaRef>
                      </c:ext>
                    </c:extLst>
                    <c:numCache>
                      <c:formatCode>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715C-4CD7-BE80-DE55A18D639C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Data!$B$21</c15:sqref>
                        </c15:formulaRef>
                      </c:ext>
                    </c:extLst>
                    <c:strCache>
                      <c:ptCount val="1"/>
                      <c:pt idx="0">
                        <c:v>On Time Deliveries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Data!$C$21:$N$21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1271.1600000000001</c:v>
                      </c:pt>
                      <c:pt idx="1">
                        <c:v>3091.39</c:v>
                      </c:pt>
                      <c:pt idx="2">
                        <c:v>3650.1099999999997</c:v>
                      </c:pt>
                      <c:pt idx="3">
                        <c:v>3206.25</c:v>
                      </c:pt>
                      <c:pt idx="4">
                        <c:v>1569.6</c:v>
                      </c:pt>
                      <c:pt idx="5">
                        <c:v>3160.5</c:v>
                      </c:pt>
                      <c:pt idx="6">
                        <c:v>1934.52</c:v>
                      </c:pt>
                      <c:pt idx="7">
                        <c:v>2385.9</c:v>
                      </c:pt>
                      <c:pt idx="8">
                        <c:v>2892.54</c:v>
                      </c:pt>
                      <c:pt idx="9">
                        <c:v>3744.8999999999996</c:v>
                      </c:pt>
                      <c:pt idx="10">
                        <c:v>3735.3999999999996</c:v>
                      </c:pt>
                      <c:pt idx="11">
                        <c:v>1132.56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715C-4CD7-BE80-DE55A18D639C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Data!$B$22</c15:sqref>
                        </c15:formulaRef>
                      </c:ext>
                    </c:extLst>
                    <c:strCache>
                      <c:ptCount val="1"/>
                      <c:pt idx="0">
                        <c:v>Total Deliveries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Data!$C$22:$N$22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1284</c:v>
                      </c:pt>
                      <c:pt idx="1">
                        <c:v>3187</c:v>
                      </c:pt>
                      <c:pt idx="2">
                        <c:v>3763</c:v>
                      </c:pt>
                      <c:pt idx="3">
                        <c:v>3375</c:v>
                      </c:pt>
                      <c:pt idx="4">
                        <c:v>1635</c:v>
                      </c:pt>
                      <c:pt idx="5">
                        <c:v>3225</c:v>
                      </c:pt>
                      <c:pt idx="6">
                        <c:v>1974</c:v>
                      </c:pt>
                      <c:pt idx="7">
                        <c:v>2410</c:v>
                      </c:pt>
                      <c:pt idx="8">
                        <c:v>2982</c:v>
                      </c:pt>
                      <c:pt idx="9">
                        <c:v>3942</c:v>
                      </c:pt>
                      <c:pt idx="10">
                        <c:v>3932</c:v>
                      </c:pt>
                      <c:pt idx="11">
                        <c:v>1144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715C-4CD7-BE80-DE55A18D639C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Data!$B$23</c15:sqref>
                        </c15:formulaRef>
                      </c:ext>
                    </c:extLst>
                    <c:strCache>
                      <c:ptCount val="1"/>
                      <c:pt idx="0">
                        <c:v>On time Delivery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Data!$C$23:$N$23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0.9900000000000001</c:v>
                      </c:pt>
                      <c:pt idx="1">
                        <c:v>0.97</c:v>
                      </c:pt>
                      <c:pt idx="2">
                        <c:v>0.96999999999999986</c:v>
                      </c:pt>
                      <c:pt idx="3">
                        <c:v>0.95</c:v>
                      </c:pt>
                      <c:pt idx="4">
                        <c:v>0.96</c:v>
                      </c:pt>
                      <c:pt idx="5">
                        <c:v>0.98</c:v>
                      </c:pt>
                      <c:pt idx="6">
                        <c:v>0.98</c:v>
                      </c:pt>
                      <c:pt idx="7">
                        <c:v>0.99</c:v>
                      </c:pt>
                      <c:pt idx="8">
                        <c:v>0.97</c:v>
                      </c:pt>
                      <c:pt idx="9">
                        <c:v>0.95</c:v>
                      </c:pt>
                      <c:pt idx="10">
                        <c:v>0.95</c:v>
                      </c:pt>
                      <c:pt idx="11">
                        <c:v>0.99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715C-4CD7-BE80-DE55A18D639C}"/>
                  </c:ext>
                </c:extLst>
              </c15:ser>
            </c15:filteredLineSeries>
          </c:ext>
        </c:extLst>
      </c:lineChart>
      <c:catAx>
        <c:axId val="8413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39008"/>
        <c:crosses val="autoZero"/>
        <c:auto val="1"/>
        <c:lblAlgn val="ctr"/>
        <c:lblOffset val="100"/>
        <c:noMultiLvlLbl val="0"/>
      </c:catAx>
      <c:valAx>
        <c:axId val="84139008"/>
        <c:scaling>
          <c:orientation val="minMax"/>
        </c:scaling>
        <c:delete val="0"/>
        <c:axPos val="l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3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Dashboard!$K$13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rgbClr val="31AC46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BFBF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Dashboard!$T$12:$U$12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Dashboard!$T$13:$U$13</c:f>
              <c:numCache>
                <c:formatCode>"$"#,##0.00</c:formatCode>
                <c:ptCount val="2"/>
                <c:pt idx="0">
                  <c:v>39.31818181818182</c:v>
                </c:pt>
                <c:pt idx="1">
                  <c:v>26.314285714285713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38-4878-AF0C-C8D48F5DE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93308416"/>
        <c:axId val="93309952"/>
      </c:barChart>
      <c:catAx>
        <c:axId val="933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E2E2E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09952"/>
        <c:crosses val="autoZero"/>
        <c:auto val="1"/>
        <c:lblAlgn val="ctr"/>
        <c:lblOffset val="100"/>
        <c:noMultiLvlLbl val="0"/>
      </c:catAx>
      <c:valAx>
        <c:axId val="93309952"/>
        <c:scaling>
          <c:orientation val="minMax"/>
          <c:min val="0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9330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759800191733359E-2"/>
          <c:y val="5.5555555555555552E-2"/>
          <c:w val="0.92793357850531177"/>
          <c:h val="0.68246937882764658"/>
        </c:manualLayout>
      </c:layout>
      <c:barChart>
        <c:barDir val="col"/>
        <c:grouping val="clustered"/>
        <c:varyColors val="0"/>
        <c:ser>
          <c:idx val="11"/>
          <c:order val="11"/>
          <c:tx>
            <c:strRef>
              <c:f>Data!$B$15</c:f>
              <c:strCache>
                <c:ptCount val="1"/>
                <c:pt idx="0">
                  <c:v>Employee Turnover Rate</c:v>
                </c:pt>
              </c:strCache>
              <c:extLst xmlns:c15="http://schemas.microsoft.com/office/drawing/2012/chart"/>
            </c:strRef>
          </c:tx>
          <c:spPr>
            <a:solidFill>
              <a:srgbClr val="007A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2E2E2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Data!$C$15:$N$15</c:f>
              <c:numCache>
                <c:formatCode>0%</c:formatCode>
                <c:ptCount val="12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0.04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3.5000000000000003E-2</c:v>
                </c:pt>
                <c:pt idx="7">
                  <c:v>0.04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331F-4CED-B4F8-7192CD89B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2118272"/>
        <c:axId val="721198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Data!$C$4:$N$4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31F-4CED-B4F8-7192CD89B26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Data!$B$5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Data!$C$5:$N$5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865</c:v>
                      </c:pt>
                      <c:pt idx="1">
                        <c:v>921</c:v>
                      </c:pt>
                      <c:pt idx="2">
                        <c:v>971</c:v>
                      </c:pt>
                      <c:pt idx="3">
                        <c:v>977</c:v>
                      </c:pt>
                      <c:pt idx="4">
                        <c:v>957</c:v>
                      </c:pt>
                      <c:pt idx="5">
                        <c:v>1080</c:v>
                      </c:pt>
                      <c:pt idx="6">
                        <c:v>1082</c:v>
                      </c:pt>
                      <c:pt idx="7">
                        <c:v>1032</c:v>
                      </c:pt>
                      <c:pt idx="8">
                        <c:v>986</c:v>
                      </c:pt>
                      <c:pt idx="9">
                        <c:v>1095</c:v>
                      </c:pt>
                      <c:pt idx="10">
                        <c:v>850</c:v>
                      </c:pt>
                      <c:pt idx="11">
                        <c:v>957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1F-4CED-B4F8-7192CD89B26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Data!$B$6</c15:sqref>
                        </c15:formulaRef>
                      </c:ext>
                    </c:extLst>
                    <c:strCache>
                      <c:ptCount val="1"/>
                      <c:pt idx="0">
                        <c:v>Expenses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Data!$C$6:$N$6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829</c:v>
                      </c:pt>
                      <c:pt idx="1">
                        <c:v>803</c:v>
                      </c:pt>
                      <c:pt idx="2">
                        <c:v>771</c:v>
                      </c:pt>
                      <c:pt idx="3">
                        <c:v>803</c:v>
                      </c:pt>
                      <c:pt idx="4">
                        <c:v>646</c:v>
                      </c:pt>
                      <c:pt idx="5">
                        <c:v>713</c:v>
                      </c:pt>
                      <c:pt idx="6">
                        <c:v>757</c:v>
                      </c:pt>
                      <c:pt idx="7">
                        <c:v>783</c:v>
                      </c:pt>
                      <c:pt idx="8">
                        <c:v>873</c:v>
                      </c:pt>
                      <c:pt idx="9">
                        <c:v>768</c:v>
                      </c:pt>
                      <c:pt idx="10">
                        <c:v>825</c:v>
                      </c:pt>
                      <c:pt idx="11">
                        <c:v>812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1F-4CED-B4F8-7192CD89B26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Data!$B$7</c15:sqref>
                        </c15:formulaRef>
                      </c:ext>
                    </c:extLst>
                    <c:strCache>
                      <c:ptCount val="1"/>
                      <c:pt idx="0">
                        <c:v>Net Profit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#,##0.0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Data!$C$7:$N$7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36</c:v>
                      </c:pt>
                      <c:pt idx="1">
                        <c:v>118</c:v>
                      </c:pt>
                      <c:pt idx="2">
                        <c:v>200</c:v>
                      </c:pt>
                      <c:pt idx="3">
                        <c:v>174</c:v>
                      </c:pt>
                      <c:pt idx="4">
                        <c:v>311</c:v>
                      </c:pt>
                      <c:pt idx="5">
                        <c:v>367</c:v>
                      </c:pt>
                      <c:pt idx="6">
                        <c:v>325</c:v>
                      </c:pt>
                      <c:pt idx="7">
                        <c:v>249</c:v>
                      </c:pt>
                      <c:pt idx="8">
                        <c:v>113</c:v>
                      </c:pt>
                      <c:pt idx="9">
                        <c:v>327</c:v>
                      </c:pt>
                      <c:pt idx="10">
                        <c:v>25</c:v>
                      </c:pt>
                      <c:pt idx="11">
                        <c:v>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31F-4CED-B4F8-7192CD89B26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Data!$C$8:$N$8</c15:sqref>
                        </c15:formulaRef>
                      </c:ext>
                    </c:extLst>
                    <c:numCache>
                      <c:formatCode>"$"#,##0.00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1F-4CED-B4F8-7192CD89B26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Data!$B$9</c15:sqref>
                        </c15:formulaRef>
                      </c:ext>
                    </c:extLst>
                    <c:strCache>
                      <c:ptCount val="1"/>
                      <c:pt idx="0">
                        <c:v>Total cost of ads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Data!$C$9:$N$9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865</c:v>
                      </c:pt>
                      <c:pt idx="1">
                        <c:v>921</c:v>
                      </c:pt>
                      <c:pt idx="2">
                        <c:v>971</c:v>
                      </c:pt>
                      <c:pt idx="3">
                        <c:v>977</c:v>
                      </c:pt>
                      <c:pt idx="4">
                        <c:v>957</c:v>
                      </c:pt>
                      <c:pt idx="5">
                        <c:v>1080</c:v>
                      </c:pt>
                      <c:pt idx="6">
                        <c:v>1082</c:v>
                      </c:pt>
                      <c:pt idx="7">
                        <c:v>1032</c:v>
                      </c:pt>
                      <c:pt idx="8">
                        <c:v>986</c:v>
                      </c:pt>
                      <c:pt idx="9">
                        <c:v>1095</c:v>
                      </c:pt>
                      <c:pt idx="10">
                        <c:v>850</c:v>
                      </c:pt>
                      <c:pt idx="11">
                        <c:v>957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31F-4CED-B4F8-7192CD89B26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Data!$B$10</c15:sqref>
                        </c15:formulaRef>
                      </c:ext>
                    </c:extLst>
                    <c:strCache>
                      <c:ptCount val="1"/>
                      <c:pt idx="0">
                        <c:v>Total Attributed Conversions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Data!$C$10:$N$10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35</c:v>
                      </c:pt>
                      <c:pt idx="2">
                        <c:v>25</c:v>
                      </c:pt>
                      <c:pt idx="3">
                        <c:v>30</c:v>
                      </c:pt>
                      <c:pt idx="4">
                        <c:v>26</c:v>
                      </c:pt>
                      <c:pt idx="5">
                        <c:v>39</c:v>
                      </c:pt>
                      <c:pt idx="6">
                        <c:v>30</c:v>
                      </c:pt>
                      <c:pt idx="7">
                        <c:v>40</c:v>
                      </c:pt>
                      <c:pt idx="8">
                        <c:v>45</c:v>
                      </c:pt>
                      <c:pt idx="9">
                        <c:v>30</c:v>
                      </c:pt>
                      <c:pt idx="10">
                        <c:v>45</c:v>
                      </c:pt>
                      <c:pt idx="11">
                        <c:v>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31F-4CED-B4F8-7192CD89B26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Data!$B$11</c15:sqref>
                        </c15:formulaRef>
                      </c:ext>
                    </c:extLst>
                    <c:strCache>
                      <c:ptCount val="1"/>
                      <c:pt idx="0">
                        <c:v>Cost Per Acquisition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Data!$C$11:$N$11</c15:sqref>
                        </c15:formulaRef>
                      </c:ext>
                    </c:extLst>
                    <c:numCache>
                      <c:formatCode>"$"#,##0.00</c:formatCode>
                      <c:ptCount val="12"/>
                      <c:pt idx="0">
                        <c:v>39.31818181818182</c:v>
                      </c:pt>
                      <c:pt idx="1">
                        <c:v>26.314285714285713</c:v>
                      </c:pt>
                      <c:pt idx="2">
                        <c:v>38.840000000000003</c:v>
                      </c:pt>
                      <c:pt idx="3">
                        <c:v>32.56666666666667</c:v>
                      </c:pt>
                      <c:pt idx="4">
                        <c:v>36.807692307692307</c:v>
                      </c:pt>
                      <c:pt idx="5">
                        <c:v>27.692307692307693</c:v>
                      </c:pt>
                      <c:pt idx="6">
                        <c:v>36.06666666666667</c:v>
                      </c:pt>
                      <c:pt idx="7">
                        <c:v>25.8</c:v>
                      </c:pt>
                      <c:pt idx="8">
                        <c:v>21.911111111111111</c:v>
                      </c:pt>
                      <c:pt idx="9">
                        <c:v>36.5</c:v>
                      </c:pt>
                      <c:pt idx="10">
                        <c:v>18.888888888888889</c:v>
                      </c:pt>
                      <c:pt idx="11">
                        <c:v>23.341463414634145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31F-4CED-B4F8-7192CD89B26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Data!$C$12:$N$12</c15:sqref>
                        </c15:formulaRef>
                      </c:ext>
                    </c:extLst>
                    <c:numCache>
                      <c:formatCode>"$"#,##0.00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31F-4CED-B4F8-7192CD89B26E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Data!$B$13</c15:sqref>
                        </c15:formulaRef>
                      </c:ext>
                    </c:extLst>
                    <c:strCache>
                      <c:ptCount val="1"/>
                      <c:pt idx="0">
                        <c:v>Employees who left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Data!$C$13:$N$13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50</c:v>
                      </c:pt>
                      <c:pt idx="3">
                        <c:v>40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35</c:v>
                      </c:pt>
                      <c:pt idx="7">
                        <c:v>40</c:v>
                      </c:pt>
                      <c:pt idx="8">
                        <c:v>50</c:v>
                      </c:pt>
                      <c:pt idx="9">
                        <c:v>40</c:v>
                      </c:pt>
                      <c:pt idx="10">
                        <c:v>50</c:v>
                      </c:pt>
                      <c:pt idx="11">
                        <c:v>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31F-4CED-B4F8-7192CD89B26E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Data!$B$14</c15:sqref>
                        </c15:formulaRef>
                      </c:ext>
                    </c:extLst>
                    <c:strCache>
                      <c:ptCount val="1"/>
                      <c:pt idx="0">
                        <c:v>Average Headcount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Data!$C$14:$N$14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1000</c:v>
                      </c:pt>
                      <c:pt idx="10">
                        <c:v>1000</c:v>
                      </c:pt>
                      <c:pt idx="11">
                        <c:v>1000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31F-4CED-B4F8-7192CD89B26E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Data!$C$16:$N$16</c15:sqref>
                        </c15:formulaRef>
                      </c:ext>
                    </c:extLst>
                    <c:numCache>
                      <c:formatCode>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31F-4CED-B4F8-7192CD89B26E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Data!$B$17</c15:sqref>
                        </c15:formulaRef>
                      </c:ext>
                    </c:extLst>
                    <c:strCache>
                      <c:ptCount val="1"/>
                      <c:pt idx="0">
                        <c:v>Net Production Time (hours)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Data!$C$17:$N$17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384</c:v>
                      </c:pt>
                      <c:pt idx="1">
                        <c:v>384</c:v>
                      </c:pt>
                      <c:pt idx="2">
                        <c:v>384</c:v>
                      </c:pt>
                      <c:pt idx="3">
                        <c:v>384</c:v>
                      </c:pt>
                      <c:pt idx="4">
                        <c:v>384</c:v>
                      </c:pt>
                      <c:pt idx="5">
                        <c:v>384</c:v>
                      </c:pt>
                      <c:pt idx="6">
                        <c:v>384</c:v>
                      </c:pt>
                      <c:pt idx="7">
                        <c:v>384</c:v>
                      </c:pt>
                      <c:pt idx="8">
                        <c:v>384</c:v>
                      </c:pt>
                      <c:pt idx="9">
                        <c:v>384</c:v>
                      </c:pt>
                      <c:pt idx="10">
                        <c:v>384</c:v>
                      </c:pt>
                      <c:pt idx="11">
                        <c:v>384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31F-4CED-B4F8-7192CD89B26E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Data!$B$18</c15:sqref>
                        </c15:formulaRef>
                      </c:ext>
                    </c:extLst>
                    <c:strCache>
                      <c:ptCount val="1"/>
                      <c:pt idx="0">
                        <c:v>No. Units Produced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Data!$C$18:$N$18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7099</c:v>
                      </c:pt>
                      <c:pt idx="1">
                        <c:v>5084</c:v>
                      </c:pt>
                      <c:pt idx="2">
                        <c:v>5449</c:v>
                      </c:pt>
                      <c:pt idx="3">
                        <c:v>5599</c:v>
                      </c:pt>
                      <c:pt idx="4">
                        <c:v>5733</c:v>
                      </c:pt>
                      <c:pt idx="5">
                        <c:v>9030</c:v>
                      </c:pt>
                      <c:pt idx="6">
                        <c:v>9288</c:v>
                      </c:pt>
                      <c:pt idx="7">
                        <c:v>7875</c:v>
                      </c:pt>
                      <c:pt idx="8">
                        <c:v>7775</c:v>
                      </c:pt>
                      <c:pt idx="9">
                        <c:v>5850</c:v>
                      </c:pt>
                      <c:pt idx="10">
                        <c:v>6684</c:v>
                      </c:pt>
                      <c:pt idx="11">
                        <c:v>8598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31F-4CED-B4F8-7192CD89B26E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Data!$B$19</c15:sqref>
                        </c15:formulaRef>
                      </c:ext>
                    </c:extLst>
                    <c:strCache>
                      <c:ptCount val="1"/>
                      <c:pt idx="0">
                        <c:v>Cycle Time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Data!$C$19:$N$19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5.4092125651500213E-2</c:v>
                      </c:pt>
                      <c:pt idx="1">
                        <c:v>7.5531077891424075E-2</c:v>
                      </c:pt>
                      <c:pt idx="2">
                        <c:v>7.0471646173609834E-2</c:v>
                      </c:pt>
                      <c:pt idx="3">
                        <c:v>6.8583675656367207E-2</c:v>
                      </c:pt>
                      <c:pt idx="4">
                        <c:v>6.6980638409209842E-2</c:v>
                      </c:pt>
                      <c:pt idx="5">
                        <c:v>4.2524916943521597E-2</c:v>
                      </c:pt>
                      <c:pt idx="6">
                        <c:v>4.1343669250645997E-2</c:v>
                      </c:pt>
                      <c:pt idx="7">
                        <c:v>4.8761904761904763E-2</c:v>
                      </c:pt>
                      <c:pt idx="8">
                        <c:v>4.9389067524115753E-2</c:v>
                      </c:pt>
                      <c:pt idx="9">
                        <c:v>6.5641025641025641E-2</c:v>
                      </c:pt>
                      <c:pt idx="10">
                        <c:v>5.7450628366247758E-2</c:v>
                      </c:pt>
                      <c:pt idx="11">
                        <c:v>4.4661549197487785E-2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31F-4CED-B4F8-7192CD89B26E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Data!$C$20:$N$20</c15:sqref>
                        </c15:formulaRef>
                      </c:ext>
                    </c:extLst>
                    <c:numCache>
                      <c:formatCode>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331F-4CED-B4F8-7192CD89B26E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Data!$B$21</c15:sqref>
                        </c15:formulaRef>
                      </c:ext>
                    </c:extLst>
                    <c:strCache>
                      <c:ptCount val="1"/>
                      <c:pt idx="0">
                        <c:v>On Time Deliveries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Data!$C$21:$N$21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1271.1600000000001</c:v>
                      </c:pt>
                      <c:pt idx="1">
                        <c:v>3091.39</c:v>
                      </c:pt>
                      <c:pt idx="2">
                        <c:v>3650.1099999999997</c:v>
                      </c:pt>
                      <c:pt idx="3">
                        <c:v>3206.25</c:v>
                      </c:pt>
                      <c:pt idx="4">
                        <c:v>1569.6</c:v>
                      </c:pt>
                      <c:pt idx="5">
                        <c:v>3160.5</c:v>
                      </c:pt>
                      <c:pt idx="6">
                        <c:v>1934.52</c:v>
                      </c:pt>
                      <c:pt idx="7">
                        <c:v>2385.9</c:v>
                      </c:pt>
                      <c:pt idx="8">
                        <c:v>2892.54</c:v>
                      </c:pt>
                      <c:pt idx="9">
                        <c:v>3744.8999999999996</c:v>
                      </c:pt>
                      <c:pt idx="10">
                        <c:v>3735.3999999999996</c:v>
                      </c:pt>
                      <c:pt idx="11">
                        <c:v>1132.56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331F-4CED-B4F8-7192CD89B26E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Data!$B$22</c15:sqref>
                        </c15:formulaRef>
                      </c:ext>
                    </c:extLst>
                    <c:strCache>
                      <c:ptCount val="1"/>
                      <c:pt idx="0">
                        <c:v>Total Deliveries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Data!$C$22:$N$22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1284</c:v>
                      </c:pt>
                      <c:pt idx="1">
                        <c:v>3187</c:v>
                      </c:pt>
                      <c:pt idx="2">
                        <c:v>3763</c:v>
                      </c:pt>
                      <c:pt idx="3">
                        <c:v>3375</c:v>
                      </c:pt>
                      <c:pt idx="4">
                        <c:v>1635</c:v>
                      </c:pt>
                      <c:pt idx="5">
                        <c:v>3225</c:v>
                      </c:pt>
                      <c:pt idx="6">
                        <c:v>1974</c:v>
                      </c:pt>
                      <c:pt idx="7">
                        <c:v>2410</c:v>
                      </c:pt>
                      <c:pt idx="8">
                        <c:v>2982</c:v>
                      </c:pt>
                      <c:pt idx="9">
                        <c:v>3942</c:v>
                      </c:pt>
                      <c:pt idx="10">
                        <c:v>3932</c:v>
                      </c:pt>
                      <c:pt idx="11">
                        <c:v>1144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331F-4CED-B4F8-7192CD89B26E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Data!$B$23</c15:sqref>
                        </c15:formulaRef>
                      </c:ext>
                    </c:extLst>
                    <c:strCache>
                      <c:ptCount val="1"/>
                      <c:pt idx="0">
                        <c:v>On time Delivery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Data!$C$23:$N$23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0.9900000000000001</c:v>
                      </c:pt>
                      <c:pt idx="1">
                        <c:v>0.97</c:v>
                      </c:pt>
                      <c:pt idx="2">
                        <c:v>0.96999999999999986</c:v>
                      </c:pt>
                      <c:pt idx="3">
                        <c:v>0.95</c:v>
                      </c:pt>
                      <c:pt idx="4">
                        <c:v>0.96</c:v>
                      </c:pt>
                      <c:pt idx="5">
                        <c:v>0.98</c:v>
                      </c:pt>
                      <c:pt idx="6">
                        <c:v>0.98</c:v>
                      </c:pt>
                      <c:pt idx="7">
                        <c:v>0.99</c:v>
                      </c:pt>
                      <c:pt idx="8">
                        <c:v>0.97</c:v>
                      </c:pt>
                      <c:pt idx="9">
                        <c:v>0.95</c:v>
                      </c:pt>
                      <c:pt idx="10">
                        <c:v>0.95</c:v>
                      </c:pt>
                      <c:pt idx="11">
                        <c:v>0.99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331F-4CED-B4F8-7192CD89B26E}"/>
                  </c:ext>
                </c:extLst>
              </c15:ser>
            </c15:filteredBarSeries>
          </c:ext>
        </c:extLst>
      </c:barChart>
      <c:catAx>
        <c:axId val="7211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E2E2E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19808"/>
        <c:crosses val="autoZero"/>
        <c:auto val="1"/>
        <c:lblAlgn val="ctr"/>
        <c:lblOffset val="100"/>
        <c:noMultiLvlLbl val="0"/>
      </c:catAx>
      <c:valAx>
        <c:axId val="721198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211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2E2E2E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Dashboard!$C$26</c:f>
              <c:strCache>
                <c:ptCount val="1"/>
                <c:pt idx="0">
                  <c:v>Employee Turnover Rate</c:v>
                </c:pt>
              </c:strCache>
            </c:strRef>
          </c:tx>
          <c:spPr>
            <a:solidFill>
              <a:srgbClr val="007AC9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solidFill>
                <a:srgbClr val="007AC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Dashboard!$D$25:$E$25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Dashboard!$D$26:$E$26</c:f>
              <c:numCache>
                <c:formatCode>0.0</c:formatCode>
                <c:ptCount val="2"/>
                <c:pt idx="0">
                  <c:v>0.03</c:v>
                </c:pt>
                <c:pt idx="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F7-49F2-AD79-AD941875D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2144768"/>
        <c:axId val="72146304"/>
      </c:barChart>
      <c:catAx>
        <c:axId val="7214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E2E2E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6304"/>
        <c:crosses val="autoZero"/>
        <c:auto val="1"/>
        <c:lblAlgn val="ctr"/>
        <c:lblOffset val="100"/>
        <c:noMultiLvlLbl val="0"/>
      </c:catAx>
      <c:valAx>
        <c:axId val="72146304"/>
        <c:scaling>
          <c:orientation val="minMax"/>
          <c:min val="0"/>
        </c:scaling>
        <c:delete val="1"/>
        <c:axPos val="l"/>
        <c:numFmt formatCode="0.0" sourceLinked="1"/>
        <c:majorTickMark val="none"/>
        <c:minorTickMark val="none"/>
        <c:tickLblPos val="nextTo"/>
        <c:crossAx val="7214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Dashboard!$K$26</c:f>
              <c:strCache>
                <c:ptCount val="1"/>
                <c:pt idx="0">
                  <c:v>Cycle Time</c:v>
                </c:pt>
              </c:strCache>
            </c:strRef>
          </c:tx>
          <c:spPr>
            <a:solidFill>
              <a:srgbClr val="31AC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BFBF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Dashboard!$L$25:$M$25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Dashboard!$L$26:$M$26</c:f>
              <c:numCache>
                <c:formatCode>0%</c:formatCode>
                <c:ptCount val="2"/>
                <c:pt idx="0">
                  <c:v>5.4092125651500213E-2</c:v>
                </c:pt>
                <c:pt idx="1">
                  <c:v>7.5531077891424075E-2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8-4031-B0A4-6B0C1EE4F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5908992"/>
        <c:axId val="75910528"/>
      </c:barChart>
      <c:catAx>
        <c:axId val="7590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E2E2E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10528"/>
        <c:crosses val="autoZero"/>
        <c:auto val="1"/>
        <c:lblAlgn val="ctr"/>
        <c:lblOffset val="100"/>
        <c:noMultiLvlLbl val="0"/>
      </c:catAx>
      <c:valAx>
        <c:axId val="75910528"/>
        <c:scaling>
          <c:orientation val="minMax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7590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759800191733359E-2"/>
          <c:y val="5.5555555555555552E-2"/>
          <c:w val="0.92793357850531177"/>
          <c:h val="0.68246937882764658"/>
        </c:manualLayout>
      </c:layout>
      <c:lineChart>
        <c:grouping val="standard"/>
        <c:varyColors val="0"/>
        <c:ser>
          <c:idx val="15"/>
          <c:order val="15"/>
          <c:tx>
            <c:strRef>
              <c:f>Data!$B$19</c:f>
              <c:strCache>
                <c:ptCount val="1"/>
                <c:pt idx="0">
                  <c:v>Cycle Time</c:v>
                </c:pt>
              </c:strCache>
              <c:extLst xmlns:c15="http://schemas.microsoft.com/office/drawing/2012/chart"/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Data!$C$3:$N$3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 xmlns:c15="http://schemas.microsoft.com/office/drawing/2012/chart"/>
            </c:strRef>
          </c:cat>
          <c:val>
            <c:numRef>
              <c:f>Data!$C$19:$N$19</c:f>
              <c:numCache>
                <c:formatCode>0.00</c:formatCode>
                <c:ptCount val="12"/>
                <c:pt idx="0">
                  <c:v>5.4092125651500213E-2</c:v>
                </c:pt>
                <c:pt idx="1">
                  <c:v>7.5531077891424075E-2</c:v>
                </c:pt>
                <c:pt idx="2">
                  <c:v>7.0471646173609834E-2</c:v>
                </c:pt>
                <c:pt idx="3">
                  <c:v>6.8583675656367207E-2</c:v>
                </c:pt>
                <c:pt idx="4">
                  <c:v>6.6980638409209842E-2</c:v>
                </c:pt>
                <c:pt idx="5">
                  <c:v>4.2524916943521597E-2</c:v>
                </c:pt>
                <c:pt idx="6">
                  <c:v>4.1343669250645997E-2</c:v>
                </c:pt>
                <c:pt idx="7">
                  <c:v>4.8761904761904763E-2</c:v>
                </c:pt>
                <c:pt idx="8">
                  <c:v>4.9389067524115753E-2</c:v>
                </c:pt>
                <c:pt idx="9">
                  <c:v>6.5641025641025641E-2</c:v>
                </c:pt>
                <c:pt idx="10">
                  <c:v>5.7450628366247758E-2</c:v>
                </c:pt>
                <c:pt idx="11">
                  <c:v>4.4661549197487785E-2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98F9-46E6-9BD8-60E08A914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47392"/>
        <c:axId val="759532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Data!$B$4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Data!$C$4:$N$4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98F9-46E6-9BD8-60E08A9141E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Data!$B$5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Data!$C$5:$N$5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865</c:v>
                      </c:pt>
                      <c:pt idx="1">
                        <c:v>921</c:v>
                      </c:pt>
                      <c:pt idx="2">
                        <c:v>971</c:v>
                      </c:pt>
                      <c:pt idx="3">
                        <c:v>977</c:v>
                      </c:pt>
                      <c:pt idx="4">
                        <c:v>957</c:v>
                      </c:pt>
                      <c:pt idx="5">
                        <c:v>1080</c:v>
                      </c:pt>
                      <c:pt idx="6">
                        <c:v>1082</c:v>
                      </c:pt>
                      <c:pt idx="7">
                        <c:v>1032</c:v>
                      </c:pt>
                      <c:pt idx="8">
                        <c:v>986</c:v>
                      </c:pt>
                      <c:pt idx="9">
                        <c:v>1095</c:v>
                      </c:pt>
                      <c:pt idx="10">
                        <c:v>850</c:v>
                      </c:pt>
                      <c:pt idx="11">
                        <c:v>957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8F9-46E6-9BD8-60E08A9141E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Data!$B$6</c15:sqref>
                        </c15:formulaRef>
                      </c:ext>
                    </c:extLst>
                    <c:strCache>
                      <c:ptCount val="1"/>
                      <c:pt idx="0">
                        <c:v>Expenses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Data!$C$6:$N$6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829</c:v>
                      </c:pt>
                      <c:pt idx="1">
                        <c:v>803</c:v>
                      </c:pt>
                      <c:pt idx="2">
                        <c:v>771</c:v>
                      </c:pt>
                      <c:pt idx="3">
                        <c:v>803</c:v>
                      </c:pt>
                      <c:pt idx="4">
                        <c:v>646</c:v>
                      </c:pt>
                      <c:pt idx="5">
                        <c:v>713</c:v>
                      </c:pt>
                      <c:pt idx="6">
                        <c:v>757</c:v>
                      </c:pt>
                      <c:pt idx="7">
                        <c:v>783</c:v>
                      </c:pt>
                      <c:pt idx="8">
                        <c:v>873</c:v>
                      </c:pt>
                      <c:pt idx="9">
                        <c:v>768</c:v>
                      </c:pt>
                      <c:pt idx="10">
                        <c:v>825</c:v>
                      </c:pt>
                      <c:pt idx="11">
                        <c:v>812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8F9-46E6-9BD8-60E08A9141E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Data!$B$7</c15:sqref>
                        </c15:formulaRef>
                      </c:ext>
                    </c:extLst>
                    <c:strCache>
                      <c:ptCount val="1"/>
                      <c:pt idx="0">
                        <c:v>Net Profit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numFmt formatCode="#,##0.0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Data!$C$7:$N$7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36</c:v>
                      </c:pt>
                      <c:pt idx="1">
                        <c:v>118</c:v>
                      </c:pt>
                      <c:pt idx="2">
                        <c:v>200</c:v>
                      </c:pt>
                      <c:pt idx="3">
                        <c:v>174</c:v>
                      </c:pt>
                      <c:pt idx="4">
                        <c:v>311</c:v>
                      </c:pt>
                      <c:pt idx="5">
                        <c:v>367</c:v>
                      </c:pt>
                      <c:pt idx="6">
                        <c:v>325</c:v>
                      </c:pt>
                      <c:pt idx="7">
                        <c:v>249</c:v>
                      </c:pt>
                      <c:pt idx="8">
                        <c:v>113</c:v>
                      </c:pt>
                      <c:pt idx="9">
                        <c:v>327</c:v>
                      </c:pt>
                      <c:pt idx="10">
                        <c:v>25</c:v>
                      </c:pt>
                      <c:pt idx="11">
                        <c:v>145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8F9-46E6-9BD8-60E08A9141E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Data!$C$8:$N$8</c15:sqref>
                        </c15:formulaRef>
                      </c:ext>
                    </c:extLst>
                    <c:numCache>
                      <c:formatCode>"$"#,##0.00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8F9-46E6-9BD8-60E08A9141E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Data!$B$9</c15:sqref>
                        </c15:formulaRef>
                      </c:ext>
                    </c:extLst>
                    <c:strCache>
                      <c:ptCount val="1"/>
                      <c:pt idx="0">
                        <c:v>Total cost of ads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Data!$C$9:$N$9</c15:sqref>
                        </c15:formulaRef>
                      </c:ext>
                    </c:extLst>
                    <c:numCache>
                      <c:formatCode>"$"#,##0</c:formatCode>
                      <c:ptCount val="12"/>
                      <c:pt idx="0">
                        <c:v>865</c:v>
                      </c:pt>
                      <c:pt idx="1">
                        <c:v>921</c:v>
                      </c:pt>
                      <c:pt idx="2">
                        <c:v>971</c:v>
                      </c:pt>
                      <c:pt idx="3">
                        <c:v>977</c:v>
                      </c:pt>
                      <c:pt idx="4">
                        <c:v>957</c:v>
                      </c:pt>
                      <c:pt idx="5">
                        <c:v>1080</c:v>
                      </c:pt>
                      <c:pt idx="6">
                        <c:v>1082</c:v>
                      </c:pt>
                      <c:pt idx="7">
                        <c:v>1032</c:v>
                      </c:pt>
                      <c:pt idx="8">
                        <c:v>986</c:v>
                      </c:pt>
                      <c:pt idx="9">
                        <c:v>1095</c:v>
                      </c:pt>
                      <c:pt idx="10">
                        <c:v>850</c:v>
                      </c:pt>
                      <c:pt idx="11">
                        <c:v>957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8F9-46E6-9BD8-60E08A9141E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Data!$B$10</c15:sqref>
                        </c15:formulaRef>
                      </c:ext>
                    </c:extLst>
                    <c:strCache>
                      <c:ptCount val="1"/>
                      <c:pt idx="0">
                        <c:v>Total Attributed Conversions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Data!$C$10:$N$10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35</c:v>
                      </c:pt>
                      <c:pt idx="2">
                        <c:v>25</c:v>
                      </c:pt>
                      <c:pt idx="3">
                        <c:v>30</c:v>
                      </c:pt>
                      <c:pt idx="4">
                        <c:v>26</c:v>
                      </c:pt>
                      <c:pt idx="5">
                        <c:v>39</c:v>
                      </c:pt>
                      <c:pt idx="6">
                        <c:v>30</c:v>
                      </c:pt>
                      <c:pt idx="7">
                        <c:v>40</c:v>
                      </c:pt>
                      <c:pt idx="8">
                        <c:v>45</c:v>
                      </c:pt>
                      <c:pt idx="9">
                        <c:v>30</c:v>
                      </c:pt>
                      <c:pt idx="10">
                        <c:v>45</c:v>
                      </c:pt>
                      <c:pt idx="11">
                        <c:v>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8F9-46E6-9BD8-60E08A9141E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Data!$B$11</c15:sqref>
                        </c15:formulaRef>
                      </c:ext>
                    </c:extLst>
                    <c:strCache>
                      <c:ptCount val="1"/>
                      <c:pt idx="0">
                        <c:v>Cost Per Acquisition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Data!$C$11:$N$11</c15:sqref>
                        </c15:formulaRef>
                      </c:ext>
                    </c:extLst>
                    <c:numCache>
                      <c:formatCode>"$"#,##0.00</c:formatCode>
                      <c:ptCount val="12"/>
                      <c:pt idx="0">
                        <c:v>39.31818181818182</c:v>
                      </c:pt>
                      <c:pt idx="1">
                        <c:v>26.314285714285713</c:v>
                      </c:pt>
                      <c:pt idx="2">
                        <c:v>38.840000000000003</c:v>
                      </c:pt>
                      <c:pt idx="3">
                        <c:v>32.56666666666667</c:v>
                      </c:pt>
                      <c:pt idx="4">
                        <c:v>36.807692307692307</c:v>
                      </c:pt>
                      <c:pt idx="5">
                        <c:v>27.692307692307693</c:v>
                      </c:pt>
                      <c:pt idx="6">
                        <c:v>36.06666666666667</c:v>
                      </c:pt>
                      <c:pt idx="7">
                        <c:v>25.8</c:v>
                      </c:pt>
                      <c:pt idx="8">
                        <c:v>21.911111111111111</c:v>
                      </c:pt>
                      <c:pt idx="9">
                        <c:v>36.5</c:v>
                      </c:pt>
                      <c:pt idx="10">
                        <c:v>18.888888888888889</c:v>
                      </c:pt>
                      <c:pt idx="11">
                        <c:v>23.341463414634145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8F9-46E6-9BD8-60E08A9141E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Data!$C$12:$N$12</c15:sqref>
                        </c15:formulaRef>
                      </c:ext>
                    </c:extLst>
                    <c:numCache>
                      <c:formatCode>"$"#,##0.00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8F9-46E6-9BD8-60E08A9141E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Data!$B$13</c15:sqref>
                        </c15:formulaRef>
                      </c:ext>
                    </c:extLst>
                    <c:strCache>
                      <c:ptCount val="1"/>
                      <c:pt idx="0">
                        <c:v>Employees who left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Data!$C$13:$N$13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</c:v>
                      </c:pt>
                      <c:pt idx="1">
                        <c:v>40</c:v>
                      </c:pt>
                      <c:pt idx="2">
                        <c:v>50</c:v>
                      </c:pt>
                      <c:pt idx="3">
                        <c:v>40</c:v>
                      </c:pt>
                      <c:pt idx="4">
                        <c:v>20</c:v>
                      </c:pt>
                      <c:pt idx="5">
                        <c:v>25</c:v>
                      </c:pt>
                      <c:pt idx="6">
                        <c:v>35</c:v>
                      </c:pt>
                      <c:pt idx="7">
                        <c:v>40</c:v>
                      </c:pt>
                      <c:pt idx="8">
                        <c:v>50</c:v>
                      </c:pt>
                      <c:pt idx="9">
                        <c:v>40</c:v>
                      </c:pt>
                      <c:pt idx="10">
                        <c:v>50</c:v>
                      </c:pt>
                      <c:pt idx="11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8F9-46E6-9BD8-60E08A9141E7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Data!$B$14</c15:sqref>
                        </c15:formulaRef>
                      </c:ext>
                    </c:extLst>
                    <c:strCache>
                      <c:ptCount val="1"/>
                      <c:pt idx="0">
                        <c:v>Average Headcount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Data!$C$14:$N$14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1000</c:v>
                      </c:pt>
                      <c:pt idx="10">
                        <c:v>1000</c:v>
                      </c:pt>
                      <c:pt idx="11">
                        <c:v>1000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8F9-46E6-9BD8-60E08A9141E7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Data!$B$15</c15:sqref>
                        </c15:formulaRef>
                      </c:ext>
                    </c:extLst>
                    <c:strCache>
                      <c:ptCount val="1"/>
                      <c:pt idx="0">
                        <c:v>Employee Turnover Rate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Data!$C$15:$N$15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0.03</c:v>
                      </c:pt>
                      <c:pt idx="1">
                        <c:v>0.04</c:v>
                      </c:pt>
                      <c:pt idx="2">
                        <c:v>0.05</c:v>
                      </c:pt>
                      <c:pt idx="3">
                        <c:v>0.04</c:v>
                      </c:pt>
                      <c:pt idx="4">
                        <c:v>0.02</c:v>
                      </c:pt>
                      <c:pt idx="5">
                        <c:v>2.5000000000000001E-2</c:v>
                      </c:pt>
                      <c:pt idx="6">
                        <c:v>3.5000000000000003E-2</c:v>
                      </c:pt>
                      <c:pt idx="7">
                        <c:v>0.04</c:v>
                      </c:pt>
                      <c:pt idx="8">
                        <c:v>0.05</c:v>
                      </c:pt>
                      <c:pt idx="9">
                        <c:v>0.04</c:v>
                      </c:pt>
                      <c:pt idx="10">
                        <c:v>0.05</c:v>
                      </c:pt>
                      <c:pt idx="11">
                        <c:v>0.02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8F9-46E6-9BD8-60E08A9141E7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Data!$C$16:$N$16</c15:sqref>
                        </c15:formulaRef>
                      </c:ext>
                    </c:extLst>
                    <c:numCache>
                      <c:formatCode>0.0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8F9-46E6-9BD8-60E08A9141E7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Data!$B$17</c15:sqref>
                        </c15:formulaRef>
                      </c:ext>
                    </c:extLst>
                    <c:strCache>
                      <c:ptCount val="1"/>
                      <c:pt idx="0">
                        <c:v>Net Production Time (hours)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Data!$C$17:$N$17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384</c:v>
                      </c:pt>
                      <c:pt idx="1">
                        <c:v>384</c:v>
                      </c:pt>
                      <c:pt idx="2">
                        <c:v>384</c:v>
                      </c:pt>
                      <c:pt idx="3">
                        <c:v>384</c:v>
                      </c:pt>
                      <c:pt idx="4">
                        <c:v>384</c:v>
                      </c:pt>
                      <c:pt idx="5">
                        <c:v>384</c:v>
                      </c:pt>
                      <c:pt idx="6">
                        <c:v>384</c:v>
                      </c:pt>
                      <c:pt idx="7">
                        <c:v>384</c:v>
                      </c:pt>
                      <c:pt idx="8">
                        <c:v>384</c:v>
                      </c:pt>
                      <c:pt idx="9">
                        <c:v>384</c:v>
                      </c:pt>
                      <c:pt idx="10">
                        <c:v>384</c:v>
                      </c:pt>
                      <c:pt idx="11">
                        <c:v>384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8F9-46E6-9BD8-60E08A9141E7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Data!$B$18</c15:sqref>
                        </c15:formulaRef>
                      </c:ext>
                    </c:extLst>
                    <c:strCache>
                      <c:ptCount val="1"/>
                      <c:pt idx="0">
                        <c:v>No. Units Produced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Data!$C$18:$N$18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7099</c:v>
                      </c:pt>
                      <c:pt idx="1">
                        <c:v>5084</c:v>
                      </c:pt>
                      <c:pt idx="2">
                        <c:v>5449</c:v>
                      </c:pt>
                      <c:pt idx="3">
                        <c:v>5599</c:v>
                      </c:pt>
                      <c:pt idx="4">
                        <c:v>5733</c:v>
                      </c:pt>
                      <c:pt idx="5">
                        <c:v>9030</c:v>
                      </c:pt>
                      <c:pt idx="6">
                        <c:v>9288</c:v>
                      </c:pt>
                      <c:pt idx="7">
                        <c:v>7875</c:v>
                      </c:pt>
                      <c:pt idx="8">
                        <c:v>7775</c:v>
                      </c:pt>
                      <c:pt idx="9">
                        <c:v>5850</c:v>
                      </c:pt>
                      <c:pt idx="10">
                        <c:v>6684</c:v>
                      </c:pt>
                      <c:pt idx="11">
                        <c:v>8598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8F9-46E6-9BD8-60E08A9141E7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Data!$C$20:$N$20</c15:sqref>
                        </c15:formulaRef>
                      </c:ext>
                    </c:extLst>
                    <c:numCache>
                      <c:formatCode>0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8F9-46E6-9BD8-60E08A9141E7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Data!$B$21</c15:sqref>
                        </c15:formulaRef>
                      </c:ext>
                    </c:extLst>
                    <c:strCache>
                      <c:ptCount val="1"/>
                      <c:pt idx="0">
                        <c:v>On Time Deliveries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Data!$C$21:$N$21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1271.1600000000001</c:v>
                      </c:pt>
                      <c:pt idx="1">
                        <c:v>3091.39</c:v>
                      </c:pt>
                      <c:pt idx="2">
                        <c:v>3650.1099999999997</c:v>
                      </c:pt>
                      <c:pt idx="3">
                        <c:v>3206.25</c:v>
                      </c:pt>
                      <c:pt idx="4">
                        <c:v>1569.6</c:v>
                      </c:pt>
                      <c:pt idx="5">
                        <c:v>3160.5</c:v>
                      </c:pt>
                      <c:pt idx="6">
                        <c:v>1934.52</c:v>
                      </c:pt>
                      <c:pt idx="7">
                        <c:v>2385.9</c:v>
                      </c:pt>
                      <c:pt idx="8">
                        <c:v>2892.54</c:v>
                      </c:pt>
                      <c:pt idx="9">
                        <c:v>3744.8999999999996</c:v>
                      </c:pt>
                      <c:pt idx="10">
                        <c:v>3735.3999999999996</c:v>
                      </c:pt>
                      <c:pt idx="11">
                        <c:v>1132.56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8F9-46E6-9BD8-60E08A9141E7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Data!$B$22</c15:sqref>
                        </c15:formulaRef>
                      </c:ext>
                    </c:extLst>
                    <c:strCache>
                      <c:ptCount val="1"/>
                      <c:pt idx="0">
                        <c:v>Total Deliveries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Data!$C$22:$N$22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1284</c:v>
                      </c:pt>
                      <c:pt idx="1">
                        <c:v>3187</c:v>
                      </c:pt>
                      <c:pt idx="2">
                        <c:v>3763</c:v>
                      </c:pt>
                      <c:pt idx="3">
                        <c:v>3375</c:v>
                      </c:pt>
                      <c:pt idx="4">
                        <c:v>1635</c:v>
                      </c:pt>
                      <c:pt idx="5">
                        <c:v>3225</c:v>
                      </c:pt>
                      <c:pt idx="6">
                        <c:v>1974</c:v>
                      </c:pt>
                      <c:pt idx="7">
                        <c:v>2410</c:v>
                      </c:pt>
                      <c:pt idx="8">
                        <c:v>2982</c:v>
                      </c:pt>
                      <c:pt idx="9">
                        <c:v>3942</c:v>
                      </c:pt>
                      <c:pt idx="10">
                        <c:v>3932</c:v>
                      </c:pt>
                      <c:pt idx="11">
                        <c:v>1144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8F9-46E6-9BD8-60E08A9141E7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Data!$B$23</c15:sqref>
                        </c15:formulaRef>
                      </c:ext>
                    </c:extLst>
                    <c:strCache>
                      <c:ptCount val="1"/>
                      <c:pt idx="0">
                        <c:v>On time Delivery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Data!$C$3:$N$3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Data!$C$23:$N$23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0.9900000000000001</c:v>
                      </c:pt>
                      <c:pt idx="1">
                        <c:v>0.97</c:v>
                      </c:pt>
                      <c:pt idx="2">
                        <c:v>0.96999999999999986</c:v>
                      </c:pt>
                      <c:pt idx="3">
                        <c:v>0.95</c:v>
                      </c:pt>
                      <c:pt idx="4">
                        <c:v>0.96</c:v>
                      </c:pt>
                      <c:pt idx="5">
                        <c:v>0.98</c:v>
                      </c:pt>
                      <c:pt idx="6">
                        <c:v>0.98</c:v>
                      </c:pt>
                      <c:pt idx="7">
                        <c:v>0.99</c:v>
                      </c:pt>
                      <c:pt idx="8">
                        <c:v>0.97</c:v>
                      </c:pt>
                      <c:pt idx="9">
                        <c:v>0.95</c:v>
                      </c:pt>
                      <c:pt idx="10">
                        <c:v>0.95</c:v>
                      </c:pt>
                      <c:pt idx="11">
                        <c:v>0.99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98F9-46E6-9BD8-60E08A9141E7}"/>
                  </c:ext>
                </c:extLst>
              </c15:ser>
            </c15:filteredLineSeries>
          </c:ext>
        </c:extLst>
      </c:lineChart>
      <c:catAx>
        <c:axId val="7594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E2E2E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53280"/>
        <c:crosses val="autoZero"/>
        <c:auto val="1"/>
        <c:lblAlgn val="ctr"/>
        <c:lblOffset val="100"/>
        <c:noMultiLvlLbl val="0"/>
      </c:catAx>
      <c:valAx>
        <c:axId val="7595328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594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2E2E2E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Dashboard!$S$26</c:f>
              <c:strCache>
                <c:ptCount val="1"/>
                <c:pt idx="0">
                  <c:v>On time Delivery</c:v>
                </c:pt>
              </c:strCache>
            </c:strRef>
          </c:tx>
          <c:spPr>
            <a:solidFill>
              <a:srgbClr val="007AC9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BFBF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FD1-4A37-89C2-C15C2349911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BFBF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FD1-4A37-89C2-C15C234991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BFBF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Dashboard!$T$25:$U$25</c:f>
              <c:strCache>
                <c:ptCount val="2"/>
                <c:pt idx="0">
                  <c:v>Jan</c:v>
                </c:pt>
                <c:pt idx="1">
                  <c:v>Feb</c:v>
                </c:pt>
              </c:strCache>
            </c:strRef>
          </c:cat>
          <c:val>
            <c:numRef>
              <c:f>Dashboard!$T$26:$U$26</c:f>
              <c:numCache>
                <c:formatCode>0%</c:formatCode>
                <c:ptCount val="2"/>
                <c:pt idx="0">
                  <c:v>0.9900000000000001</c:v>
                </c:pt>
                <c:pt idx="1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77-4F2B-897F-0F2A58862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5533312"/>
        <c:axId val="75539200"/>
      </c:barChart>
      <c:catAx>
        <c:axId val="7553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E2E2E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39200"/>
        <c:crosses val="autoZero"/>
        <c:auto val="1"/>
        <c:lblAlgn val="ctr"/>
        <c:lblOffset val="100"/>
        <c:noMultiLvlLbl val="0"/>
      </c:catAx>
      <c:valAx>
        <c:axId val="75539200"/>
        <c:scaling>
          <c:orientation val="minMax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7553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94192</xdr:rowOff>
    </xdr:from>
    <xdr:to>
      <xdr:col>4</xdr:col>
      <xdr:colOff>38908</xdr:colOff>
      <xdr:row>3</xdr:row>
      <xdr:rowOff>56717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6C2B59-BDDE-4051-A965-075670723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4192"/>
          <a:ext cx="1916633" cy="477308"/>
        </a:xfrm>
        <a:prstGeom prst="rect">
          <a:avLst/>
        </a:prstGeom>
      </xdr:spPr>
    </xdr:pic>
    <xdr:clientData/>
  </xdr:twoCellAnchor>
  <xdr:twoCellAnchor>
    <xdr:from>
      <xdr:col>12</xdr:col>
      <xdr:colOff>34636</xdr:colOff>
      <xdr:row>5</xdr:row>
      <xdr:rowOff>43296</xdr:rowOff>
    </xdr:from>
    <xdr:to>
      <xdr:col>13</xdr:col>
      <xdr:colOff>787977</xdr:colOff>
      <xdr:row>12</xdr:row>
      <xdr:rowOff>43295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8F6475-C8C3-4F86-A74F-27B444464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60615</xdr:colOff>
      <xdr:row>11</xdr:row>
      <xdr:rowOff>155863</xdr:rowOff>
    </xdr:from>
    <xdr:to>
      <xdr:col>15</xdr:col>
      <xdr:colOff>138546</xdr:colOff>
      <xdr:row>16</xdr:row>
      <xdr:rowOff>133347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6007EC5-A2D8-4F03-96CF-788DE7CEB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138545</xdr:colOff>
      <xdr:row>11</xdr:row>
      <xdr:rowOff>121229</xdr:rowOff>
    </xdr:from>
    <xdr:to>
      <xdr:col>23</xdr:col>
      <xdr:colOff>216476</xdr:colOff>
      <xdr:row>16</xdr:row>
      <xdr:rowOff>20780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91CB527-E12A-4089-918A-CC0C5CE46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34637</xdr:colOff>
      <xdr:row>5</xdr:row>
      <xdr:rowOff>60614</xdr:rowOff>
    </xdr:from>
    <xdr:to>
      <xdr:col>21</xdr:col>
      <xdr:colOff>787977</xdr:colOff>
      <xdr:row>12</xdr:row>
      <xdr:rowOff>60613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A107B41-8BA8-447A-AE15-CBED02A68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60614</xdr:colOff>
      <xdr:row>24</xdr:row>
      <xdr:rowOff>86591</xdr:rowOff>
    </xdr:from>
    <xdr:to>
      <xdr:col>7</xdr:col>
      <xdr:colOff>138545</xdr:colOff>
      <xdr:row>29</xdr:row>
      <xdr:rowOff>64075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B4F3129-1690-42EF-872E-0FED334FF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17318</xdr:colOff>
      <xdr:row>18</xdr:row>
      <xdr:rowOff>60614</xdr:rowOff>
    </xdr:from>
    <xdr:to>
      <xdr:col>5</xdr:col>
      <xdr:colOff>770659</xdr:colOff>
      <xdr:row>25</xdr:row>
      <xdr:rowOff>60613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32D7165-079F-4C8C-A7F0-86AAA5E7B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225136</xdr:colOff>
      <xdr:row>18</xdr:row>
      <xdr:rowOff>25977</xdr:rowOff>
    </xdr:from>
    <xdr:to>
      <xdr:col>14</xdr:col>
      <xdr:colOff>164522</xdr:colOff>
      <xdr:row>25</xdr:row>
      <xdr:rowOff>25976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1C1CB86-53A5-431D-9A1A-357C9E7F9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51955</xdr:colOff>
      <xdr:row>24</xdr:row>
      <xdr:rowOff>121227</xdr:rowOff>
    </xdr:from>
    <xdr:to>
      <xdr:col>15</xdr:col>
      <xdr:colOff>129886</xdr:colOff>
      <xdr:row>29</xdr:row>
      <xdr:rowOff>38096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7FE2F16-4AE3-4094-A68E-C72A50BCC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121228</xdr:colOff>
      <xdr:row>18</xdr:row>
      <xdr:rowOff>43295</xdr:rowOff>
    </xdr:from>
    <xdr:to>
      <xdr:col>22</xdr:col>
      <xdr:colOff>60614</xdr:colOff>
      <xdr:row>25</xdr:row>
      <xdr:rowOff>43294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AFA3EEB-077F-4B9C-A5A4-13355CB6C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112568</xdr:colOff>
      <xdr:row>24</xdr:row>
      <xdr:rowOff>138545</xdr:rowOff>
    </xdr:from>
    <xdr:to>
      <xdr:col>23</xdr:col>
      <xdr:colOff>190499</xdr:colOff>
      <xdr:row>29</xdr:row>
      <xdr:rowOff>46757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F056FED-B098-44AD-9449-5D04A1F0D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ightsoftware.com/solutions/operations/&amp;utm_source=insightsoftware&amp;utm_medium=spreadsheet&amp;utm_campaign=template_operational_KPI_dashboar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insightsoftware.com/request-personalized-demo/&amp;utm_source=insightsoftware&amp;utm_medium=spreadsheet&amp;utm_campaign=template-operational-KPI-dashboard" TargetMode="External"/><Relationship Id="rId1" Type="http://schemas.openxmlformats.org/officeDocument/2006/relationships/hyperlink" Target="https://insightsoftware.com/request-personalized-demo/&amp;utm_source=insightsoftware&amp;utm_medium=spreadsheet&amp;utm_campaign=template-operational-KPI-dashboar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nsightsoftware.com/request-personalized-demo/&amp;utm_source=insightsoftware&amp;utm_medium=spreadsheet&amp;utm_campaign=template-operational-KPI-dashboard" TargetMode="External"/><Relationship Id="rId4" Type="http://schemas.openxmlformats.org/officeDocument/2006/relationships/hyperlink" Target="https://insightsoftware.com/solutions/business-dashboards/&amp;utm_source=insightsoftware&amp;utm_medium=spreadsheet&amp;utm_campaign=template_operational_KPI_dashboa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8"/>
  <sheetViews>
    <sheetView tabSelected="1" topLeftCell="E7" zoomScale="110" zoomScaleNormal="110" workbookViewId="0">
      <selection activeCell="F3" sqref="F3"/>
    </sheetView>
  </sheetViews>
  <sheetFormatPr defaultColWidth="0" defaultRowHeight="14.45" zeroHeight="1"/>
  <cols>
    <col min="1" max="1" width="4.140625" customWidth="1"/>
    <col min="2" max="2" width="3.7109375" customWidth="1"/>
    <col min="3" max="7" width="12.140625" customWidth="1"/>
    <col min="8" max="8" width="3.7109375" customWidth="1"/>
    <col min="9" max="9" width="4.42578125" customWidth="1"/>
    <col min="10" max="10" width="3.7109375" customWidth="1"/>
    <col min="11" max="15" width="12.140625" customWidth="1"/>
    <col min="16" max="18" width="3.7109375" customWidth="1"/>
    <col min="19" max="23" width="12.140625" customWidth="1"/>
    <col min="24" max="24" width="3.7109375" customWidth="1"/>
    <col min="25" max="25" width="4.28515625" customWidth="1"/>
    <col min="26" max="26" width="4.42578125" hidden="1" customWidth="1"/>
    <col min="27" max="29" width="12" hidden="1" customWidth="1"/>
    <col min="30" max="30" width="4.85546875" hidden="1" customWidth="1"/>
    <col min="31" max="31" width="7.7109375" hidden="1" customWidth="1"/>
    <col min="32" max="32" width="3.42578125" style="1" hidden="1" customWidth="1"/>
    <col min="33" max="34" width="12.42578125" style="1" hidden="1" customWidth="1"/>
    <col min="35" max="35" width="3.28515625" hidden="1" customWidth="1"/>
    <col min="36" max="38" width="3.28515625" hidden="1"/>
  </cols>
  <sheetData>
    <row r="1" spans="1:35" s="11" customFormat="1">
      <c r="A1" s="1"/>
      <c r="B1" s="1"/>
      <c r="C1" s="14"/>
      <c r="D1" s="14"/>
      <c r="E1" s="14"/>
      <c r="F1" s="14"/>
      <c r="G1" s="14"/>
      <c r="H1" s="14"/>
      <c r="I1" s="1"/>
      <c r="J1" s="1"/>
      <c r="K1" s="14"/>
      <c r="L1" s="14"/>
      <c r="M1" s="14"/>
      <c r="N1" s="14"/>
      <c r="O1" s="14"/>
      <c r="P1" s="14"/>
      <c r="Q1" s="14"/>
      <c r="R1" s="1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11" customFormat="1" ht="14.25" customHeight="1">
      <c r="A2" s="1"/>
      <c r="C2" s="16"/>
      <c r="D2" s="14"/>
      <c r="E2" s="14"/>
      <c r="F2" s="16"/>
      <c r="G2" s="16"/>
      <c r="H2" s="16"/>
      <c r="I2" s="1"/>
      <c r="K2" s="16"/>
      <c r="L2" s="14"/>
      <c r="M2" s="14"/>
      <c r="N2" s="16"/>
      <c r="O2" s="16"/>
      <c r="P2" s="16"/>
      <c r="Q2" s="16"/>
      <c r="S2" s="16"/>
      <c r="T2" s="14"/>
      <c r="U2" s="14"/>
      <c r="V2" s="16"/>
      <c r="W2" s="16"/>
      <c r="X2" s="16"/>
      <c r="Y2" s="16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4" customFormat="1" ht="10.5" customHeight="1">
      <c r="A3" s="1"/>
      <c r="F3" s="61" t="s">
        <v>0</v>
      </c>
      <c r="G3" s="16"/>
      <c r="H3" s="16"/>
      <c r="N3" s="15"/>
      <c r="O3" s="16"/>
      <c r="P3" s="16"/>
      <c r="Q3" s="16"/>
      <c r="V3" s="15"/>
      <c r="W3" s="16"/>
      <c r="X3" s="16"/>
      <c r="Y3" s="16"/>
    </row>
    <row r="4" spans="1:35" s="14" customFormat="1" ht="15.6">
      <c r="A4" s="1"/>
      <c r="C4" s="60" t="s">
        <v>1</v>
      </c>
      <c r="D4" s="15"/>
      <c r="E4" s="15"/>
      <c r="F4" s="15"/>
      <c r="G4" s="16"/>
      <c r="H4" s="16"/>
      <c r="L4" s="15"/>
      <c r="M4" s="15"/>
      <c r="N4" s="15"/>
      <c r="O4" s="16"/>
      <c r="P4" s="16"/>
      <c r="Q4" s="16"/>
      <c r="T4" s="15"/>
      <c r="U4" s="15"/>
      <c r="V4" s="15"/>
      <c r="W4" s="16"/>
      <c r="X4" s="16"/>
      <c r="Y4" s="16"/>
      <c r="AE4" s="10"/>
    </row>
    <row r="5" spans="1:35" s="14" customFormat="1" ht="13.5" customHeight="1" thickBot="1">
      <c r="A5" s="1"/>
      <c r="B5" s="15"/>
      <c r="C5" s="15"/>
      <c r="D5" s="15"/>
      <c r="E5" s="15"/>
      <c r="F5" s="15"/>
      <c r="I5" s="13"/>
      <c r="J5" s="15"/>
      <c r="K5" s="15"/>
      <c r="L5" s="15"/>
      <c r="M5" s="15"/>
      <c r="N5" s="15"/>
      <c r="R5" s="15"/>
      <c r="S5" s="15"/>
      <c r="T5" s="15"/>
      <c r="U5" s="15"/>
      <c r="V5" s="15"/>
      <c r="AE5" s="10"/>
    </row>
    <row r="6" spans="1:35" s="14" customFormat="1" ht="13.5" customHeight="1">
      <c r="A6" s="1"/>
      <c r="B6" s="77" t="s">
        <v>2</v>
      </c>
      <c r="C6" s="78"/>
      <c r="D6" s="78"/>
      <c r="E6" s="78"/>
      <c r="F6" s="78"/>
      <c r="G6" s="78"/>
      <c r="H6" s="79"/>
      <c r="I6" s="10"/>
      <c r="J6" s="29"/>
      <c r="K6" s="30"/>
      <c r="L6" s="30"/>
      <c r="M6" s="30"/>
      <c r="N6" s="30"/>
      <c r="O6" s="30"/>
      <c r="P6" s="31"/>
      <c r="R6" s="29"/>
      <c r="S6" s="30"/>
      <c r="T6" s="30"/>
      <c r="U6" s="30"/>
      <c r="V6" s="30"/>
      <c r="W6" s="30"/>
      <c r="X6" s="31"/>
      <c r="AE6" s="10"/>
    </row>
    <row r="7" spans="1:35" s="14" customFormat="1" ht="13.5" customHeight="1">
      <c r="A7" s="1"/>
      <c r="B7" s="80"/>
      <c r="C7" s="81"/>
      <c r="D7" s="81"/>
      <c r="E7" s="81"/>
      <c r="F7" s="81"/>
      <c r="G7" s="81"/>
      <c r="H7" s="82"/>
      <c r="I7" s="10"/>
      <c r="J7" s="32"/>
      <c r="K7" s="76"/>
      <c r="L7" s="76"/>
      <c r="M7" s="76"/>
      <c r="N7" s="76"/>
      <c r="O7" s="76"/>
      <c r="P7" s="33"/>
      <c r="R7" s="32"/>
      <c r="S7" s="76"/>
      <c r="T7" s="76"/>
      <c r="U7" s="76"/>
      <c r="V7" s="76"/>
      <c r="W7" s="76"/>
      <c r="X7" s="33"/>
      <c r="AE7" s="10"/>
    </row>
    <row r="8" spans="1:35" s="14" customFormat="1" ht="13.5" customHeight="1">
      <c r="A8" s="1"/>
      <c r="B8" s="80"/>
      <c r="C8" s="81"/>
      <c r="D8" s="81"/>
      <c r="E8" s="81"/>
      <c r="F8" s="81"/>
      <c r="G8" s="81"/>
      <c r="H8" s="82"/>
      <c r="I8" s="10"/>
      <c r="J8" s="32"/>
      <c r="K8" s="75" t="str">
        <f>+Data!B7</f>
        <v>Net Profit</v>
      </c>
      <c r="L8" s="75"/>
      <c r="M8" s="50"/>
      <c r="N8" s="50"/>
      <c r="O8" s="50"/>
      <c r="P8" s="33"/>
      <c r="R8" s="32"/>
      <c r="S8" s="75" t="str">
        <f>+Data!B11</f>
        <v>Cost Per Acquisition</v>
      </c>
      <c r="T8" s="75"/>
      <c r="U8" s="74"/>
      <c r="V8" s="74"/>
      <c r="W8" s="72"/>
      <c r="X8" s="33"/>
      <c r="AE8" s="10"/>
    </row>
    <row r="9" spans="1:35" s="14" customFormat="1" ht="13.5" customHeight="1">
      <c r="A9" s="1"/>
      <c r="B9" s="80"/>
      <c r="C9" s="81"/>
      <c r="D9" s="81"/>
      <c r="E9" s="81"/>
      <c r="F9" s="81"/>
      <c r="G9" s="81"/>
      <c r="H9" s="82"/>
      <c r="I9" s="10"/>
      <c r="J9" s="32"/>
      <c r="K9" s="75"/>
      <c r="L9" s="75"/>
      <c r="M9" s="10"/>
      <c r="N9" s="10"/>
      <c r="O9" s="59" t="s">
        <v>3</v>
      </c>
      <c r="P9" s="33"/>
      <c r="R9" s="32"/>
      <c r="S9" s="75"/>
      <c r="T9" s="75"/>
      <c r="U9" s="9"/>
      <c r="V9" s="9"/>
      <c r="W9" s="59" t="s">
        <v>3</v>
      </c>
      <c r="X9" s="33"/>
      <c r="AE9" s="10"/>
    </row>
    <row r="10" spans="1:35" s="14" customFormat="1" ht="13.5" customHeight="1">
      <c r="A10" s="1"/>
      <c r="B10" s="80"/>
      <c r="C10" s="81"/>
      <c r="D10" s="81"/>
      <c r="E10" s="81"/>
      <c r="F10" s="81"/>
      <c r="G10" s="81"/>
      <c r="H10" s="82"/>
      <c r="I10" s="10"/>
      <c r="J10" s="32"/>
      <c r="K10" s="75"/>
      <c r="L10" s="75"/>
      <c r="M10" s="10"/>
      <c r="N10" s="10"/>
      <c r="O10" s="85">
        <f ca="1">+M14</f>
        <v>82</v>
      </c>
      <c r="P10" s="33"/>
      <c r="R10" s="32"/>
      <c r="S10" s="75"/>
      <c r="T10" s="75"/>
      <c r="U10" s="9"/>
      <c r="V10" s="9"/>
      <c r="W10" s="85">
        <f ca="1">+U14</f>
        <v>-13.003896103896107</v>
      </c>
      <c r="X10" s="33"/>
      <c r="AE10" s="10"/>
    </row>
    <row r="11" spans="1:35" s="14" customFormat="1" ht="13.5" customHeight="1">
      <c r="A11" s="1"/>
      <c r="B11" s="32"/>
      <c r="D11" s="88" t="s">
        <v>4</v>
      </c>
      <c r="E11" s="87" t="s">
        <v>5</v>
      </c>
      <c r="H11" s="33"/>
      <c r="I11" s="10"/>
      <c r="J11" s="32"/>
      <c r="K11" s="75"/>
      <c r="L11" s="75"/>
      <c r="M11" s="10"/>
      <c r="N11" s="10"/>
      <c r="O11" s="85"/>
      <c r="P11" s="33"/>
      <c r="R11" s="32"/>
      <c r="S11" s="75"/>
      <c r="T11" s="75"/>
      <c r="U11" s="9"/>
      <c r="V11" s="9"/>
      <c r="W11" s="85"/>
      <c r="X11" s="33"/>
      <c r="AE11" s="10"/>
    </row>
    <row r="12" spans="1:35" s="14" customFormat="1" ht="13.5" customHeight="1">
      <c r="A12" s="1"/>
      <c r="B12" s="32"/>
      <c r="D12" s="88"/>
      <c r="E12" s="87"/>
      <c r="H12" s="33"/>
      <c r="I12" s="23"/>
      <c r="J12" s="54"/>
      <c r="K12" s="10"/>
      <c r="L12" s="10" t="str">
        <f>+$E$11</f>
        <v>Jan</v>
      </c>
      <c r="M12" s="10" t="str">
        <f>+$E$13</f>
        <v>Feb</v>
      </c>
      <c r="N12" s="10"/>
      <c r="O12" s="10"/>
      <c r="P12" s="27"/>
      <c r="R12" s="54"/>
      <c r="S12" s="10"/>
      <c r="T12" s="10" t="str">
        <f>+$E$11</f>
        <v>Jan</v>
      </c>
      <c r="U12" s="10" t="str">
        <f>+$E$13</f>
        <v>Feb</v>
      </c>
      <c r="V12" s="10"/>
      <c r="W12" s="10"/>
      <c r="X12" s="27"/>
      <c r="AE12" s="10"/>
    </row>
    <row r="13" spans="1:35" s="14" customFormat="1" ht="13.5" customHeight="1">
      <c r="A13" s="1"/>
      <c r="B13" s="32"/>
      <c r="C13" s="89" t="s">
        <v>6</v>
      </c>
      <c r="D13" s="89"/>
      <c r="E13" s="90" t="s">
        <v>7</v>
      </c>
      <c r="G13" s="9"/>
      <c r="H13" s="33"/>
      <c r="I13" s="17"/>
      <c r="J13" s="54"/>
      <c r="K13" s="10" t="str">
        <f>+K8</f>
        <v>Net Profit</v>
      </c>
      <c r="L13" s="48">
        <f ca="1">+SUMIFS(INDIRECT($T$12),Marketing_KPIs,Dashboard!$K$13)</f>
        <v>36</v>
      </c>
      <c r="M13" s="48">
        <f ca="1">+SUMIFS(INDIRECT($U$12),Marketing_KPIs,Dashboard!$K$13)</f>
        <v>118</v>
      </c>
      <c r="N13" s="10"/>
      <c r="O13" s="10"/>
      <c r="P13" s="27"/>
      <c r="R13" s="54"/>
      <c r="S13" s="10" t="str">
        <f>+S8</f>
        <v>Cost Per Acquisition</v>
      </c>
      <c r="T13" s="48">
        <f ca="1">+SUMIFS(INDIRECT($T$12),Marketing_KPIs,Dashboard!$S$13)</f>
        <v>39.31818181818182</v>
      </c>
      <c r="U13" s="48">
        <f ca="1">+SUMIFS(INDIRECT($U$12),Marketing_KPIs,Dashboard!$S$13)</f>
        <v>26.314285714285713</v>
      </c>
      <c r="V13" s="10"/>
      <c r="W13" s="10"/>
      <c r="X13" s="27"/>
    </row>
    <row r="14" spans="1:35" s="14" customFormat="1" ht="13.5" customHeight="1">
      <c r="A14" s="1"/>
      <c r="B14" s="32"/>
      <c r="C14" s="89"/>
      <c r="D14" s="89"/>
      <c r="E14" s="90"/>
      <c r="F14" s="9"/>
      <c r="G14" s="9"/>
      <c r="H14" s="33"/>
      <c r="I14" s="17"/>
      <c r="J14" s="54"/>
      <c r="K14" s="10" t="s">
        <v>8</v>
      </c>
      <c r="L14" s="49">
        <v>0</v>
      </c>
      <c r="M14" s="49">
        <f ca="1">+M13-L13</f>
        <v>82</v>
      </c>
      <c r="N14" s="10"/>
      <c r="O14" s="10"/>
      <c r="P14" s="27"/>
      <c r="R14" s="54"/>
      <c r="U14" s="53">
        <f ca="1">+U13-T13</f>
        <v>-13.003896103896107</v>
      </c>
      <c r="V14" s="10"/>
      <c r="W14" s="10"/>
      <c r="X14" s="27"/>
    </row>
    <row r="15" spans="1:35" s="14" customFormat="1" ht="13.5" customHeight="1">
      <c r="A15" s="1"/>
      <c r="B15" s="32"/>
      <c r="C15" s="9"/>
      <c r="D15" s="73" t="s">
        <v>9</v>
      </c>
      <c r="E15" s="73"/>
      <c r="F15" s="73"/>
      <c r="G15" s="9"/>
      <c r="H15" s="33"/>
      <c r="I15" s="17"/>
      <c r="J15" s="54"/>
      <c r="K15" s="10"/>
      <c r="L15" s="10"/>
      <c r="M15" s="10"/>
      <c r="N15" s="10"/>
      <c r="O15" s="10"/>
      <c r="P15" s="27"/>
      <c r="R15" s="54"/>
      <c r="S15" s="10"/>
      <c r="T15" s="10"/>
      <c r="U15" s="10"/>
      <c r="V15" s="10"/>
      <c r="W15" s="10"/>
      <c r="X15" s="27"/>
      <c r="AC15" s="10"/>
    </row>
    <row r="16" spans="1:35" s="14" customFormat="1" ht="13.5" customHeight="1">
      <c r="A16" s="1"/>
      <c r="B16" s="32"/>
      <c r="C16" s="9"/>
      <c r="D16" s="73"/>
      <c r="E16" s="73"/>
      <c r="F16" s="73"/>
      <c r="G16" s="9"/>
      <c r="H16" s="33"/>
      <c r="I16" s="23"/>
      <c r="J16" s="54"/>
      <c r="K16" s="10"/>
      <c r="L16" s="10"/>
      <c r="M16" s="10"/>
      <c r="N16" s="10"/>
      <c r="O16" s="10"/>
      <c r="P16" s="27"/>
      <c r="R16" s="54"/>
      <c r="S16" s="10"/>
      <c r="T16" s="10"/>
      <c r="U16" s="10"/>
      <c r="V16" s="10"/>
      <c r="W16" s="10"/>
      <c r="X16" s="27"/>
      <c r="AC16" s="10"/>
    </row>
    <row r="17" spans="1:35" s="14" customFormat="1" ht="13.5" customHeight="1" thickBot="1">
      <c r="A17" s="1"/>
      <c r="B17" s="34"/>
      <c r="C17" s="35"/>
      <c r="D17" s="35"/>
      <c r="E17" s="35"/>
      <c r="F17" s="35"/>
      <c r="G17" s="35"/>
      <c r="H17" s="36"/>
      <c r="I17" s="25"/>
      <c r="J17" s="55"/>
      <c r="K17" s="28"/>
      <c r="L17" s="28"/>
      <c r="M17" s="28"/>
      <c r="N17" s="28"/>
      <c r="O17" s="28"/>
      <c r="P17" s="37"/>
      <c r="Q17" s="10"/>
      <c r="R17" s="55"/>
      <c r="S17" s="28"/>
      <c r="T17" s="28"/>
      <c r="U17" s="28"/>
      <c r="V17" s="28"/>
      <c r="W17" s="28"/>
      <c r="X17" s="37"/>
      <c r="Y17" s="10"/>
      <c r="Z17" s="10"/>
      <c r="AA17" s="10"/>
      <c r="AB17" s="10"/>
      <c r="AC17" s="10"/>
    </row>
    <row r="18" spans="1:35" s="14" customFormat="1" ht="13.5" customHeight="1" thickBot="1">
      <c r="A18" s="1"/>
      <c r="B18" s="24"/>
      <c r="C18" s="24"/>
      <c r="D18" s="24"/>
      <c r="E18" s="24"/>
      <c r="F18" s="10"/>
      <c r="G18" s="10"/>
      <c r="H18" s="10"/>
      <c r="I18" s="25"/>
      <c r="J18" s="24"/>
      <c r="K18" s="24"/>
      <c r="L18" s="24"/>
      <c r="M18" s="24"/>
      <c r="N18" s="10"/>
      <c r="O18" s="10"/>
      <c r="P18" s="10"/>
      <c r="Q18" s="10"/>
      <c r="R18" s="24"/>
      <c r="S18" s="24"/>
      <c r="T18" s="24"/>
      <c r="U18" s="24"/>
      <c r="V18" s="10"/>
      <c r="W18" s="10"/>
      <c r="X18" s="10"/>
      <c r="Y18" s="10"/>
      <c r="Z18" s="10"/>
      <c r="AA18" s="10"/>
      <c r="AB18" s="10"/>
      <c r="AC18" s="10"/>
    </row>
    <row r="19" spans="1:35" s="11" customFormat="1" ht="13.5" customHeight="1">
      <c r="A19" s="1"/>
      <c r="B19" s="38"/>
      <c r="C19" s="30"/>
      <c r="D19" s="30"/>
      <c r="E19" s="30"/>
      <c r="F19" s="30"/>
      <c r="G19" s="30"/>
      <c r="H19" s="31"/>
      <c r="I19" s="12"/>
      <c r="J19" s="38"/>
      <c r="K19" s="30"/>
      <c r="L19" s="30"/>
      <c r="M19" s="30"/>
      <c r="N19" s="30"/>
      <c r="O19" s="30"/>
      <c r="P19" s="31"/>
      <c r="Q19" s="10"/>
      <c r="R19" s="38"/>
      <c r="S19" s="30"/>
      <c r="T19" s="30"/>
      <c r="U19" s="30"/>
      <c r="V19" s="30"/>
      <c r="W19" s="30"/>
      <c r="X19" s="31"/>
      <c r="Y19" s="10"/>
      <c r="Z19" s="10"/>
      <c r="AA19" s="10"/>
      <c r="AB19" s="10"/>
      <c r="AC19" s="10"/>
      <c r="AD19" s="14"/>
      <c r="AE19" s="14"/>
      <c r="AF19" s="14"/>
      <c r="AG19" s="14"/>
      <c r="AH19" s="14"/>
      <c r="AI19" s="14"/>
    </row>
    <row r="20" spans="1:35" s="11" customFormat="1" ht="13.5" customHeight="1">
      <c r="A20" s="1"/>
      <c r="B20" s="39"/>
      <c r="C20" s="83" t="str">
        <f>+Data!B15</f>
        <v>Employee Turnover Rate</v>
      </c>
      <c r="D20" s="83"/>
      <c r="E20" s="50"/>
      <c r="F20" s="50"/>
      <c r="G20" s="50"/>
      <c r="H20" s="27"/>
      <c r="I20" s="12"/>
      <c r="J20" s="39"/>
      <c r="K20" s="84" t="str">
        <f>+Data!B19</f>
        <v>Cycle Time</v>
      </c>
      <c r="L20" s="84"/>
      <c r="M20" s="50"/>
      <c r="N20" s="50"/>
      <c r="O20" s="50"/>
      <c r="P20" s="27"/>
      <c r="Q20" s="10"/>
      <c r="R20" s="39"/>
      <c r="S20" s="75" t="str">
        <f>+Data!B23</f>
        <v>On time Delivery</v>
      </c>
      <c r="T20" s="75"/>
      <c r="U20" s="50"/>
      <c r="V20" s="50"/>
      <c r="W20" s="50"/>
      <c r="X20" s="27"/>
      <c r="Y20" s="10"/>
      <c r="Z20" s="10"/>
      <c r="AA20" s="10"/>
      <c r="AB20" s="10"/>
      <c r="AC20" s="10"/>
      <c r="AD20" s="14"/>
      <c r="AE20" s="14"/>
      <c r="AF20" s="14"/>
      <c r="AG20" s="14"/>
      <c r="AH20" s="14"/>
      <c r="AI20" s="14"/>
    </row>
    <row r="21" spans="1:35" s="11" customFormat="1" ht="13.5" customHeight="1">
      <c r="A21" s="1"/>
      <c r="B21" s="39"/>
      <c r="C21" s="83"/>
      <c r="D21" s="83"/>
      <c r="E21" s="10"/>
      <c r="F21" s="10"/>
      <c r="H21" s="27"/>
      <c r="I21" s="12"/>
      <c r="J21" s="39"/>
      <c r="K21" s="84"/>
      <c r="L21" s="84"/>
      <c r="M21" s="10"/>
      <c r="N21" s="10"/>
      <c r="O21" s="52"/>
      <c r="P21" s="27"/>
      <c r="Q21" s="10"/>
      <c r="R21" s="39"/>
      <c r="S21" s="75"/>
      <c r="T21" s="75"/>
      <c r="U21" s="10"/>
      <c r="V21" s="10"/>
      <c r="X21" s="27"/>
      <c r="Y21" s="10"/>
      <c r="Z21" s="10"/>
      <c r="AA21" s="10"/>
      <c r="AB21" s="10"/>
      <c r="AC21" s="10"/>
      <c r="AD21" s="14"/>
      <c r="AE21" s="14"/>
      <c r="AF21" s="14"/>
      <c r="AG21" s="14"/>
      <c r="AH21" s="14"/>
      <c r="AI21" s="14"/>
    </row>
    <row r="22" spans="1:35" s="11" customFormat="1" ht="13.5" customHeight="1">
      <c r="A22" s="1"/>
      <c r="B22" s="39"/>
      <c r="C22" s="83"/>
      <c r="D22" s="83"/>
      <c r="E22" s="10"/>
      <c r="F22" s="10"/>
      <c r="G22" s="59" t="s">
        <v>3</v>
      </c>
      <c r="H22" s="27"/>
      <c r="I22" s="12"/>
      <c r="J22" s="39"/>
      <c r="K22" s="84"/>
      <c r="L22" s="84"/>
      <c r="M22" s="10"/>
      <c r="N22" s="10"/>
      <c r="O22" s="59" t="s">
        <v>3</v>
      </c>
      <c r="P22" s="27"/>
      <c r="Q22" s="10"/>
      <c r="R22" s="39"/>
      <c r="S22" s="75"/>
      <c r="T22" s="75"/>
      <c r="U22" s="10"/>
      <c r="V22" s="10"/>
      <c r="W22" s="59" t="s">
        <v>3</v>
      </c>
      <c r="X22" s="27"/>
      <c r="Y22" s="10"/>
      <c r="Z22" s="10"/>
      <c r="AA22" s="10"/>
      <c r="AB22" s="10"/>
      <c r="AC22" s="10"/>
      <c r="AD22" s="14"/>
      <c r="AE22" s="14"/>
      <c r="AF22" s="14"/>
      <c r="AG22" s="14"/>
      <c r="AH22" s="14"/>
      <c r="AI22" s="14"/>
    </row>
    <row r="23" spans="1:35" s="11" customFormat="1" ht="13.5" customHeight="1">
      <c r="A23" s="1"/>
      <c r="B23" s="39"/>
      <c r="C23" s="83"/>
      <c r="D23" s="83"/>
      <c r="E23" s="10"/>
      <c r="F23" s="10"/>
      <c r="G23" s="86">
        <f ca="1">+E27</f>
        <v>1.0000000000000002E-2</v>
      </c>
      <c r="H23" s="27"/>
      <c r="I23" s="12"/>
      <c r="J23" s="39"/>
      <c r="K23" s="84"/>
      <c r="L23" s="84"/>
      <c r="M23" s="10"/>
      <c r="N23" s="10"/>
      <c r="O23" s="86">
        <f ca="1">+M27</f>
        <v>2.1438952239923863E-2</v>
      </c>
      <c r="P23" s="27"/>
      <c r="Q23" s="10"/>
      <c r="R23" s="39"/>
      <c r="S23" s="75"/>
      <c r="T23" s="75"/>
      <c r="U23" s="10"/>
      <c r="V23" s="10"/>
      <c r="W23" s="86">
        <f ca="1">+U27</f>
        <v>-2.0000000000000129E-2</v>
      </c>
      <c r="X23" s="27"/>
      <c r="Y23" s="10"/>
      <c r="Z23" s="10"/>
      <c r="AA23" s="10"/>
      <c r="AB23" s="10"/>
      <c r="AC23" s="10"/>
      <c r="AD23" s="14"/>
      <c r="AE23" s="14"/>
      <c r="AF23" s="14"/>
      <c r="AG23" s="14"/>
      <c r="AH23" s="14"/>
      <c r="AI23" s="14"/>
    </row>
    <row r="24" spans="1:35" s="11" customFormat="1" ht="13.5" customHeight="1">
      <c r="A24" s="1"/>
      <c r="B24" s="39"/>
      <c r="C24" s="10"/>
      <c r="D24" s="10"/>
      <c r="E24" s="10"/>
      <c r="F24" s="10"/>
      <c r="G24" s="86"/>
      <c r="H24" s="27"/>
      <c r="I24" s="12"/>
      <c r="J24" s="39"/>
      <c r="K24" s="10"/>
      <c r="L24" s="10"/>
      <c r="M24" s="10"/>
      <c r="N24" s="10"/>
      <c r="O24" s="86"/>
      <c r="P24" s="27"/>
      <c r="Q24" s="14"/>
      <c r="R24" s="39"/>
      <c r="S24" s="10"/>
      <c r="T24" s="10"/>
      <c r="U24" s="10"/>
      <c r="V24" s="10"/>
      <c r="W24" s="86"/>
      <c r="X24" s="27"/>
      <c r="Y24" s="14"/>
      <c r="Z24" s="10"/>
      <c r="AA24" s="10"/>
      <c r="AB24" s="10"/>
      <c r="AC24" s="10"/>
      <c r="AD24" s="14"/>
      <c r="AE24" s="14"/>
      <c r="AF24" s="14"/>
      <c r="AG24" s="14"/>
      <c r="AH24" s="14"/>
      <c r="AI24" s="14"/>
    </row>
    <row r="25" spans="1:35" s="11" customFormat="1" ht="13.5" customHeight="1">
      <c r="A25" s="14"/>
      <c r="B25" s="54"/>
      <c r="C25" s="10"/>
      <c r="D25" s="10" t="str">
        <f>+$E$11</f>
        <v>Jan</v>
      </c>
      <c r="E25" s="10" t="str">
        <f>+$E$13</f>
        <v>Feb</v>
      </c>
      <c r="F25" s="10"/>
      <c r="G25" s="10"/>
      <c r="H25" s="27"/>
      <c r="I25" s="10"/>
      <c r="J25" s="54"/>
      <c r="K25" s="10"/>
      <c r="L25" s="10" t="str">
        <f>+$E$11</f>
        <v>Jan</v>
      </c>
      <c r="M25" s="10" t="str">
        <f>+$E$13</f>
        <v>Feb</v>
      </c>
      <c r="N25" s="10"/>
      <c r="O25" s="10"/>
      <c r="P25" s="27"/>
      <c r="Q25" s="14"/>
      <c r="R25" s="54"/>
      <c r="S25" s="10"/>
      <c r="T25" s="10" t="str">
        <f>+$E$11</f>
        <v>Jan</v>
      </c>
      <c r="U25" s="10" t="str">
        <f>+$E$13</f>
        <v>Feb</v>
      </c>
      <c r="V25" s="10"/>
      <c r="W25" s="10"/>
      <c r="X25" s="27"/>
      <c r="Y25" s="14"/>
      <c r="Z25" s="10"/>
      <c r="AA25" s="10"/>
      <c r="AB25" s="10"/>
      <c r="AC25" s="10"/>
      <c r="AD25" s="14"/>
      <c r="AE25" s="14"/>
      <c r="AF25" s="14"/>
      <c r="AG25" s="14"/>
      <c r="AH25" s="14"/>
      <c r="AI25" s="14"/>
    </row>
    <row r="26" spans="1:35" s="11" customFormat="1" ht="13.5" customHeight="1">
      <c r="A26" s="14"/>
      <c r="B26" s="54"/>
      <c r="C26" s="10" t="str">
        <f>+C20</f>
        <v>Employee Turnover Rate</v>
      </c>
      <c r="D26" s="56">
        <f ca="1">+SUMIFS(INDIRECT($D$25),Marketing_KPIs,Dashboard!$C$26)</f>
        <v>0.03</v>
      </c>
      <c r="E26" s="56">
        <f ca="1">+SUMIFS(INDIRECT($E$25),Marketing_KPIs,Dashboard!$C$26)</f>
        <v>0.04</v>
      </c>
      <c r="F26" s="10"/>
      <c r="G26" s="10"/>
      <c r="H26" s="27"/>
      <c r="I26" s="10"/>
      <c r="J26" s="54"/>
      <c r="K26" s="10" t="str">
        <f>+K20</f>
        <v>Cycle Time</v>
      </c>
      <c r="L26" s="57">
        <f ca="1">+SUMIFS(INDIRECT($D$25),Marketing_KPIs,Dashboard!$K$26)</f>
        <v>5.4092125651500213E-2</v>
      </c>
      <c r="M26" s="57">
        <f ca="1">+SUMIFS(INDIRECT($E$25),Marketing_KPIs,Dashboard!$K$26)</f>
        <v>7.5531077891424075E-2</v>
      </c>
      <c r="N26" s="10"/>
      <c r="O26" s="10"/>
      <c r="P26" s="27"/>
      <c r="Q26" s="14"/>
      <c r="R26" s="54"/>
      <c r="S26" s="10" t="str">
        <f>+S20</f>
        <v>On time Delivery</v>
      </c>
      <c r="T26" s="57">
        <f ca="1">+SUMIFS(INDIRECT($D$25),Marketing_KPIs,Dashboard!$S$26)</f>
        <v>0.9900000000000001</v>
      </c>
      <c r="U26" s="57">
        <f ca="1">+SUMIFS(INDIRECT($E$25),Marketing_KPIs,Dashboard!$S$26)</f>
        <v>0.97</v>
      </c>
      <c r="V26" s="10"/>
      <c r="W26" s="10"/>
      <c r="X26" s="27"/>
      <c r="Y26" s="14"/>
      <c r="Z26" s="10"/>
      <c r="AA26" s="10"/>
      <c r="AB26" s="10"/>
      <c r="AC26" s="10"/>
      <c r="AD26" s="14"/>
      <c r="AE26" s="14"/>
      <c r="AF26" s="14"/>
      <c r="AG26" s="14"/>
      <c r="AH26" s="14"/>
      <c r="AI26" s="14"/>
    </row>
    <row r="27" spans="1:35" s="11" customFormat="1" ht="13.5" customHeight="1">
      <c r="A27" s="14"/>
      <c r="B27" s="54"/>
      <c r="C27" s="10"/>
      <c r="D27" s="10"/>
      <c r="E27" s="51">
        <f ca="1">+E26-D26</f>
        <v>1.0000000000000002E-2</v>
      </c>
      <c r="F27" s="10"/>
      <c r="G27" s="10"/>
      <c r="H27" s="27"/>
      <c r="I27" s="10"/>
      <c r="J27" s="54"/>
      <c r="K27" s="10"/>
      <c r="L27" s="10"/>
      <c r="M27" s="58">
        <f ca="1">+M26-L26</f>
        <v>2.1438952239923863E-2</v>
      </c>
      <c r="N27" s="10"/>
      <c r="O27" s="10"/>
      <c r="P27" s="27"/>
      <c r="Q27" s="14"/>
      <c r="R27" s="54"/>
      <c r="S27" s="10"/>
      <c r="T27" s="10"/>
      <c r="U27" s="58">
        <f ca="1">+U26-T26</f>
        <v>-2.0000000000000129E-2</v>
      </c>
      <c r="V27" s="10"/>
      <c r="W27" s="10"/>
      <c r="X27" s="27"/>
      <c r="Y27" s="14"/>
      <c r="Z27" s="10"/>
      <c r="AA27" s="10"/>
      <c r="AB27" s="10"/>
      <c r="AC27" s="10"/>
      <c r="AD27" s="14"/>
      <c r="AE27" s="14"/>
      <c r="AF27" s="14"/>
      <c r="AG27" s="14"/>
      <c r="AH27" s="14"/>
      <c r="AI27" s="14"/>
    </row>
    <row r="28" spans="1:35" s="11" customFormat="1" ht="13.5" customHeight="1">
      <c r="A28" s="14"/>
      <c r="B28" s="54"/>
      <c r="C28" s="10"/>
      <c r="D28" s="10"/>
      <c r="E28" s="10"/>
      <c r="F28" s="10"/>
      <c r="G28" s="10"/>
      <c r="H28" s="27"/>
      <c r="I28" s="10"/>
      <c r="J28" s="54"/>
      <c r="K28" s="10"/>
      <c r="L28" s="10"/>
      <c r="M28" s="10"/>
      <c r="N28" s="10"/>
      <c r="O28" s="10"/>
      <c r="P28" s="27"/>
      <c r="Q28" s="14"/>
      <c r="R28" s="54"/>
      <c r="S28" s="10"/>
      <c r="T28" s="10"/>
      <c r="U28" s="10"/>
      <c r="V28" s="10"/>
      <c r="W28" s="10"/>
      <c r="X28" s="27"/>
      <c r="Y28" s="14"/>
      <c r="Z28" s="10"/>
      <c r="AA28" s="10"/>
      <c r="AB28" s="10"/>
      <c r="AC28" s="10"/>
      <c r="AD28" s="14"/>
      <c r="AE28" s="14"/>
      <c r="AF28" s="14"/>
      <c r="AG28" s="14"/>
      <c r="AH28" s="14"/>
      <c r="AI28" s="14"/>
    </row>
    <row r="29" spans="1:35" s="11" customFormat="1" ht="13.5" customHeight="1">
      <c r="A29" s="14"/>
      <c r="B29" s="54"/>
      <c r="C29" s="10"/>
      <c r="D29" s="10"/>
      <c r="E29" s="10"/>
      <c r="F29" s="10"/>
      <c r="G29" s="10"/>
      <c r="H29" s="27"/>
      <c r="I29" s="10"/>
      <c r="J29" s="54"/>
      <c r="K29" s="10"/>
      <c r="L29" s="10"/>
      <c r="M29" s="10"/>
      <c r="N29" s="10"/>
      <c r="O29" s="10"/>
      <c r="P29" s="27"/>
      <c r="Q29" s="14"/>
      <c r="R29" s="54"/>
      <c r="S29" s="10"/>
      <c r="T29" s="10"/>
      <c r="U29" s="10"/>
      <c r="V29" s="10"/>
      <c r="W29" s="10"/>
      <c r="X29" s="27"/>
      <c r="Y29" s="14"/>
      <c r="Z29" s="10"/>
      <c r="AA29" s="10"/>
      <c r="AB29" s="10"/>
      <c r="AC29" s="10"/>
      <c r="AD29" s="14"/>
      <c r="AE29" s="14"/>
      <c r="AF29" s="14"/>
      <c r="AG29" s="14"/>
      <c r="AH29" s="14"/>
      <c r="AI29" s="14"/>
    </row>
    <row r="30" spans="1:35" s="11" customFormat="1" ht="13.5" customHeight="1" thickBot="1">
      <c r="A30" s="14"/>
      <c r="B30" s="55"/>
      <c r="C30" s="28"/>
      <c r="D30" s="28"/>
      <c r="E30" s="28"/>
      <c r="F30" s="28"/>
      <c r="G30" s="28"/>
      <c r="H30" s="37"/>
      <c r="I30" s="10"/>
      <c r="J30" s="55"/>
      <c r="K30" s="28"/>
      <c r="L30" s="28"/>
      <c r="M30" s="28"/>
      <c r="N30" s="28"/>
      <c r="O30" s="28"/>
      <c r="P30" s="37"/>
      <c r="Q30" s="10"/>
      <c r="R30" s="55"/>
      <c r="S30" s="28"/>
      <c r="T30" s="28"/>
      <c r="U30" s="28"/>
      <c r="V30" s="28"/>
      <c r="W30" s="28"/>
      <c r="X30" s="37"/>
      <c r="Y30" s="10"/>
      <c r="Z30" s="10"/>
      <c r="AA30" s="10"/>
      <c r="AB30" s="10"/>
      <c r="AC30" s="10"/>
      <c r="AD30" s="14"/>
      <c r="AE30" s="14"/>
      <c r="AF30" s="14"/>
      <c r="AG30" s="14"/>
      <c r="AH30" s="14"/>
      <c r="AI30" s="14"/>
    </row>
    <row r="31" spans="1:35" s="11" customFormat="1" ht="15" customHeight="1">
      <c r="A31" s="1"/>
      <c r="B31" s="9"/>
      <c r="C31" s="10"/>
      <c r="D31" s="10"/>
      <c r="E31" s="10"/>
      <c r="F31" s="10"/>
      <c r="G31" s="10"/>
      <c r="H31" s="10"/>
      <c r="I31" s="9"/>
      <c r="J31" s="9"/>
      <c r="K31" s="10"/>
      <c r="L31" s="10"/>
      <c r="M31" s="10"/>
      <c r="N31" s="10"/>
      <c r="O31" s="10"/>
      <c r="P31" s="10"/>
      <c r="Q31" s="10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4"/>
      <c r="AE31" s="14"/>
      <c r="AF31" s="14"/>
      <c r="AG31" s="14"/>
      <c r="AH31" s="14"/>
      <c r="AI31" s="14"/>
    </row>
    <row r="32" spans="1:35" s="11" customFormat="1" ht="15" customHeight="1">
      <c r="A32" s="1"/>
      <c r="B32" s="9"/>
      <c r="C32" s="10"/>
      <c r="D32" s="10"/>
      <c r="E32" s="10"/>
      <c r="F32" s="10"/>
      <c r="G32" s="10"/>
      <c r="H32" s="10"/>
      <c r="I32" s="9"/>
      <c r="J32" s="9"/>
      <c r="K32" s="10"/>
      <c r="L32" s="10"/>
      <c r="M32" s="10"/>
      <c r="N32" s="10"/>
      <c r="O32" s="10"/>
      <c r="P32" s="10"/>
      <c r="Q32" s="10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4"/>
      <c r="AE32" s="14"/>
      <c r="AF32" s="14"/>
      <c r="AG32" s="14"/>
      <c r="AH32" s="14"/>
      <c r="AI32" s="14"/>
    </row>
    <row r="33" spans="1:35" s="11" customFormat="1" ht="15" customHeight="1">
      <c r="A33" s="1" t="s">
        <v>10</v>
      </c>
      <c r="B33" s="64"/>
      <c r="C33" s="64"/>
      <c r="D33" s="64"/>
      <c r="E33" s="64"/>
      <c r="F33" s="64"/>
      <c r="G33" s="64"/>
      <c r="H33" s="64"/>
      <c r="I33" s="64"/>
      <c r="J33" s="9"/>
      <c r="K33" s="10"/>
      <c r="L33" s="10"/>
      <c r="M33" s="10"/>
      <c r="N33" s="10"/>
      <c r="O33" s="10"/>
      <c r="P33" s="10"/>
      <c r="Q33" s="10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4"/>
      <c r="AE33" s="14"/>
      <c r="AF33" s="14"/>
      <c r="AG33" s="14"/>
      <c r="AH33" s="14"/>
      <c r="AI33" s="14"/>
    </row>
    <row r="34" spans="1:35" s="11" customFormat="1" ht="15" customHeight="1">
      <c r="A34" s="1" t="s">
        <v>11</v>
      </c>
      <c r="B34" s="64"/>
      <c r="C34" s="64"/>
      <c r="D34" s="64"/>
      <c r="E34" s="64"/>
      <c r="F34" s="64"/>
      <c r="G34" s="64"/>
      <c r="H34" s="64"/>
      <c r="I34" s="64"/>
      <c r="J34" s="9"/>
      <c r="K34" s="10"/>
      <c r="L34" s="10"/>
      <c r="M34" s="10"/>
      <c r="N34" s="10"/>
      <c r="O34" s="10"/>
      <c r="P34" s="10"/>
      <c r="Q34" s="10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4"/>
      <c r="AE34" s="14"/>
      <c r="AF34" s="14"/>
      <c r="AG34" s="14"/>
      <c r="AH34" s="14"/>
      <c r="AI34" s="14"/>
    </row>
    <row r="35" spans="1:35" s="11" customFormat="1" ht="15" customHeight="1">
      <c r="A35" s="1"/>
      <c r="B35" s="65" t="s">
        <v>12</v>
      </c>
      <c r="C35" s="65"/>
      <c r="D35" s="65"/>
      <c r="E35" s="65"/>
      <c r="F35" s="65"/>
      <c r="G35" s="65"/>
      <c r="H35" s="64"/>
      <c r="I35" s="64"/>
      <c r="J35" s="9"/>
      <c r="K35" s="10"/>
      <c r="L35" s="10"/>
      <c r="M35" s="10"/>
      <c r="N35" s="10"/>
      <c r="O35" s="10"/>
      <c r="P35" s="10"/>
      <c r="Q35" s="10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4"/>
      <c r="AE35" s="14"/>
      <c r="AF35" s="14"/>
      <c r="AG35" s="14"/>
      <c r="AH35" s="14"/>
      <c r="AI35" s="14"/>
    </row>
    <row r="36" spans="1:35" s="11" customFormat="1" ht="15" customHeight="1">
      <c r="A36" s="1"/>
      <c r="B36" s="65" t="s">
        <v>13</v>
      </c>
      <c r="C36" s="65"/>
      <c r="D36" s="65"/>
      <c r="E36" s="65"/>
      <c r="F36" s="65"/>
      <c r="G36" s="65"/>
      <c r="H36" s="64"/>
      <c r="I36" s="64"/>
      <c r="J36" s="9"/>
      <c r="K36" s="10"/>
      <c r="L36" s="10"/>
      <c r="M36" s="10"/>
      <c r="N36" s="10"/>
      <c r="O36" s="10"/>
      <c r="P36" s="10"/>
      <c r="Q36" s="10"/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4"/>
      <c r="AE36" s="14"/>
      <c r="AF36" s="14"/>
      <c r="AG36" s="14"/>
      <c r="AH36" s="14"/>
      <c r="AI36" s="14"/>
    </row>
    <row r="37" spans="1:35" s="11" customFormat="1" ht="15" customHeight="1">
      <c r="A37" s="1"/>
      <c r="B37" s="65" t="s">
        <v>14</v>
      </c>
      <c r="C37" s="65"/>
      <c r="D37" s="65"/>
      <c r="E37" s="65"/>
      <c r="F37" s="65"/>
      <c r="G37" s="65"/>
      <c r="H37" s="64"/>
      <c r="I37" s="64"/>
      <c r="J37" s="9"/>
      <c r="K37" s="10"/>
      <c r="L37" s="10"/>
      <c r="M37" s="10"/>
      <c r="N37" s="10"/>
      <c r="O37" s="10"/>
      <c r="P37" s="10"/>
      <c r="Q37" s="10"/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4"/>
      <c r="AE37" s="14"/>
      <c r="AF37" s="14"/>
      <c r="AG37" s="14"/>
      <c r="AH37" s="14"/>
      <c r="AI37" s="14"/>
    </row>
    <row r="38" spans="1:35" s="11" customFormat="1" ht="15" customHeight="1">
      <c r="A38" s="1"/>
      <c r="B38" s="64"/>
      <c r="C38" s="64"/>
      <c r="D38" s="64"/>
      <c r="E38" s="64"/>
      <c r="F38" s="64"/>
      <c r="G38" s="64"/>
      <c r="H38" s="64"/>
      <c r="I38" s="64"/>
      <c r="J38" s="9"/>
      <c r="K38" s="10"/>
      <c r="L38" s="10"/>
      <c r="M38" s="10"/>
      <c r="N38" s="10"/>
      <c r="O38" s="10"/>
      <c r="P38" s="10"/>
      <c r="Q38" s="10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4"/>
      <c r="AE38" s="14"/>
      <c r="AF38" s="14"/>
      <c r="AG38" s="14"/>
      <c r="AH38" s="14"/>
      <c r="AI38" s="14"/>
    </row>
    <row r="39" spans="1:35" s="11" customFormat="1" ht="15" customHeight="1">
      <c r="A39" s="1"/>
      <c r="B39" s="71" t="s">
        <v>15</v>
      </c>
      <c r="C39" s="64"/>
      <c r="D39" s="64"/>
      <c r="E39" s="64"/>
      <c r="F39" s="64"/>
      <c r="G39" s="64"/>
      <c r="H39" s="64"/>
      <c r="I39" s="64"/>
      <c r="J39" s="9"/>
      <c r="K39" s="10"/>
      <c r="L39" s="10"/>
      <c r="M39" s="10"/>
      <c r="N39" s="10"/>
      <c r="O39" s="10"/>
      <c r="P39" s="10"/>
      <c r="Q39" s="10"/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4"/>
      <c r="AE39" s="14"/>
      <c r="AF39" s="14"/>
      <c r="AG39" s="14"/>
      <c r="AH39" s="14"/>
      <c r="AI39" s="14"/>
    </row>
    <row r="40" spans="1:35" s="11" customFormat="1" ht="15" customHeight="1">
      <c r="A40" s="1"/>
      <c r="B40" s="9"/>
      <c r="C40" s="10"/>
      <c r="D40" s="10"/>
      <c r="E40" s="10"/>
      <c r="F40" s="10"/>
      <c r="G40" s="10"/>
      <c r="H40" s="10"/>
      <c r="I40" s="9"/>
      <c r="J40" s="9"/>
      <c r="K40" s="10"/>
      <c r="L40" s="10"/>
      <c r="M40" s="10"/>
      <c r="N40" s="10"/>
      <c r="O40" s="10"/>
      <c r="P40" s="10"/>
      <c r="Q40" s="10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4"/>
      <c r="AE40" s="14"/>
      <c r="AF40" s="14"/>
      <c r="AG40" s="14"/>
      <c r="AH40" s="14"/>
      <c r="AI40" s="14"/>
    </row>
    <row r="41" spans="1:35" s="11" customFormat="1" ht="15" customHeight="1">
      <c r="A41" s="1"/>
      <c r="B41" s="9" t="s">
        <v>16</v>
      </c>
      <c r="C41" s="10"/>
      <c r="D41" s="10"/>
      <c r="E41" s="10"/>
      <c r="F41" s="10"/>
      <c r="G41" s="10"/>
      <c r="H41" s="10"/>
      <c r="I41" s="9"/>
      <c r="J41" s="9"/>
      <c r="K41" s="10"/>
      <c r="L41" s="10"/>
      <c r="M41" s="10"/>
      <c r="N41" s="10"/>
      <c r="O41" s="10"/>
      <c r="P41" s="10"/>
      <c r="Q41" s="10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4"/>
      <c r="AE41" s="14"/>
      <c r="AF41" s="14"/>
      <c r="AG41" s="14"/>
      <c r="AH41" s="14"/>
      <c r="AI41" s="14"/>
    </row>
    <row r="42" spans="1:35" s="11" customFormat="1" ht="15" customHeight="1">
      <c r="A42" s="1"/>
      <c r="B42" s="61"/>
      <c r="C42" s="62"/>
      <c r="D42" s="10"/>
      <c r="E42" s="10"/>
      <c r="F42" s="10"/>
      <c r="G42" s="10"/>
      <c r="H42" s="10"/>
      <c r="I42" s="9"/>
      <c r="J42" s="9"/>
      <c r="K42" s="10"/>
      <c r="L42" s="10"/>
      <c r="M42" s="10"/>
      <c r="N42" s="10"/>
      <c r="O42" s="10"/>
      <c r="P42" s="10"/>
      <c r="Q42" s="10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4"/>
      <c r="AE42" s="14"/>
      <c r="AF42" s="14"/>
      <c r="AG42" s="14"/>
      <c r="AH42" s="14"/>
      <c r="AI42" s="14"/>
    </row>
    <row r="43" spans="1:35" s="11" customFormat="1" ht="15" customHeight="1">
      <c r="A43" s="1"/>
      <c r="B43" s="63" t="s">
        <v>17</v>
      </c>
      <c r="C43" s="10"/>
      <c r="D43" s="10"/>
      <c r="E43" s="10"/>
      <c r="F43" s="10"/>
      <c r="G43" s="10"/>
      <c r="H43" s="10"/>
      <c r="I43" s="9"/>
      <c r="J43" s="9"/>
      <c r="K43" s="10"/>
      <c r="L43" s="10"/>
      <c r="M43" s="10"/>
      <c r="N43" s="10"/>
      <c r="O43" s="10"/>
      <c r="P43" s="10"/>
      <c r="Q43" s="10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4"/>
      <c r="AE43" s="14"/>
      <c r="AF43" s="14"/>
      <c r="AG43" s="14"/>
      <c r="AH43" s="14"/>
      <c r="AI43" s="14"/>
    </row>
    <row r="44" spans="1:35" s="11" customFormat="1" ht="15" customHeight="1">
      <c r="A44" s="1"/>
      <c r="B44" s="61" t="s">
        <v>18</v>
      </c>
      <c r="C44" s="10"/>
      <c r="D44" s="10"/>
      <c r="E44" s="10"/>
      <c r="F44" s="10"/>
      <c r="G44" s="10"/>
      <c r="H44" s="10"/>
      <c r="I44" s="9"/>
      <c r="J44" s="9"/>
      <c r="K44" s="10"/>
      <c r="L44" s="10"/>
      <c r="M44" s="10"/>
      <c r="N44" s="10"/>
      <c r="O44" s="10"/>
      <c r="P44" s="10"/>
      <c r="Q44" s="10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4"/>
      <c r="AE44" s="14"/>
      <c r="AF44" s="14"/>
      <c r="AG44" s="14"/>
      <c r="AH44" s="14"/>
      <c r="AI44" s="14"/>
    </row>
    <row r="45" spans="1:35" s="11" customFormat="1" ht="15" customHeight="1">
      <c r="A45" s="1"/>
      <c r="B45" s="63" t="s">
        <v>19</v>
      </c>
      <c r="C45" s="10"/>
      <c r="D45" s="10"/>
      <c r="E45" s="10"/>
      <c r="F45" s="10"/>
      <c r="G45" s="10"/>
      <c r="H45" s="10"/>
      <c r="I45" s="9"/>
      <c r="J45" s="9"/>
      <c r="K45" s="10"/>
      <c r="L45" s="10"/>
      <c r="M45" s="10"/>
      <c r="N45" s="10"/>
      <c r="O45" s="10"/>
      <c r="P45" s="10"/>
      <c r="Q45" s="10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4"/>
      <c r="AE45" s="14"/>
      <c r="AF45" s="14"/>
      <c r="AG45" s="14"/>
      <c r="AH45" s="14"/>
      <c r="AI45" s="14"/>
    </row>
    <row r="46" spans="1:35" s="11" customFormat="1" ht="15" hidden="1" customHeight="1">
      <c r="A46" s="1"/>
      <c r="B46" s="9"/>
      <c r="C46" s="10"/>
      <c r="D46" s="10"/>
      <c r="E46" s="10"/>
      <c r="F46" s="10"/>
      <c r="G46" s="10"/>
      <c r="H46" s="10"/>
      <c r="I46" s="9"/>
      <c r="J46" s="9"/>
      <c r="K46" s="10"/>
      <c r="L46" s="10"/>
      <c r="M46" s="10"/>
      <c r="N46" s="10"/>
      <c r="O46" s="10"/>
      <c r="P46" s="10"/>
      <c r="Q46" s="10"/>
      <c r="R46" s="9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4"/>
      <c r="AE46" s="14"/>
      <c r="AF46" s="14"/>
      <c r="AG46" s="14"/>
      <c r="AH46" s="14"/>
      <c r="AI46" s="14"/>
    </row>
    <row r="47" spans="1:35" s="11" customFormat="1" ht="15" hidden="1" customHeight="1">
      <c r="A47" s="1"/>
      <c r="B47" s="9"/>
      <c r="C47" s="10"/>
      <c r="D47" s="10"/>
      <c r="E47" s="10"/>
      <c r="F47" s="10"/>
      <c r="G47" s="10"/>
      <c r="H47" s="10"/>
      <c r="I47" s="9"/>
      <c r="J47" s="9"/>
      <c r="K47" s="10"/>
      <c r="L47" s="10"/>
      <c r="M47" s="10"/>
      <c r="N47" s="10"/>
      <c r="O47" s="10"/>
      <c r="P47" s="10"/>
      <c r="Q47" s="10"/>
      <c r="R47" s="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4"/>
      <c r="AE47" s="14"/>
      <c r="AF47" s="14"/>
      <c r="AG47" s="14"/>
      <c r="AH47" s="14"/>
      <c r="AI47" s="14"/>
    </row>
    <row r="48" spans="1:35" s="11" customFormat="1" ht="15" hidden="1" customHeight="1">
      <c r="A48" s="1"/>
      <c r="B48" s="9"/>
      <c r="C48" s="10"/>
      <c r="D48" s="10"/>
      <c r="E48" s="10"/>
      <c r="F48" s="10"/>
      <c r="G48" s="10"/>
      <c r="H48" s="10"/>
      <c r="I48" s="9"/>
      <c r="J48" s="9"/>
      <c r="K48" s="10"/>
      <c r="L48" s="10"/>
      <c r="M48" s="10"/>
      <c r="N48" s="10"/>
      <c r="O48" s="10"/>
      <c r="P48" s="10"/>
      <c r="Q48" s="10"/>
      <c r="R48" s="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4"/>
      <c r="AE48" s="14"/>
      <c r="AF48" s="14"/>
      <c r="AG48" s="14"/>
      <c r="AH48" s="14"/>
      <c r="AI48" s="14"/>
    </row>
    <row r="49" spans="1:35" s="11" customFormat="1" ht="15" hidden="1" customHeight="1">
      <c r="A49" s="1"/>
      <c r="B49" s="9"/>
      <c r="C49" s="10"/>
      <c r="D49" s="10"/>
      <c r="E49" s="10"/>
      <c r="F49" s="10"/>
      <c r="G49" s="10"/>
      <c r="H49" s="10"/>
      <c r="I49" s="9"/>
      <c r="J49" s="9"/>
      <c r="K49" s="10"/>
      <c r="L49" s="10"/>
      <c r="M49" s="10"/>
      <c r="N49" s="10"/>
      <c r="O49" s="10"/>
      <c r="P49" s="10"/>
      <c r="Q49" s="10"/>
      <c r="R49" s="9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4"/>
      <c r="AE49" s="14"/>
      <c r="AF49" s="14"/>
      <c r="AG49" s="14"/>
      <c r="AH49" s="14"/>
      <c r="AI49" s="14"/>
    </row>
    <row r="50" spans="1:35" ht="15" hidden="1" customHeight="1">
      <c r="A50" s="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"/>
      <c r="AE50" s="1"/>
      <c r="AI50" s="1"/>
    </row>
    <row r="51" spans="1:35" ht="15" hidden="1" customHeight="1">
      <c r="A51" s="1"/>
      <c r="B51" s="1"/>
      <c r="C51" s="1"/>
      <c r="D51" s="1"/>
      <c r="E51" s="1"/>
      <c r="F51" s="1"/>
      <c r="G51" s="1"/>
      <c r="H51" s="1"/>
      <c r="I51" s="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I51" s="1"/>
    </row>
    <row r="52" spans="1:35" ht="15" hidden="1" customHeight="1">
      <c r="A52" s="1"/>
      <c r="B52" s="1"/>
      <c r="C52" s="1"/>
      <c r="D52" s="1"/>
      <c r="E52" s="1"/>
      <c r="F52" s="1"/>
      <c r="G52" s="1"/>
      <c r="H52" s="1"/>
      <c r="I52" s="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I52" s="1"/>
    </row>
    <row r="53" spans="1:35" ht="15" hidden="1" customHeight="1">
      <c r="A53" s="1"/>
      <c r="B53" s="1"/>
      <c r="C53" s="1"/>
      <c r="D53" s="1"/>
      <c r="E53" s="1"/>
      <c r="F53" s="1"/>
      <c r="G53" s="1"/>
      <c r="H53" s="1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I53" s="1"/>
    </row>
    <row r="54" spans="1:35" ht="15" hidden="1" customHeight="1">
      <c r="A54" s="1"/>
      <c r="B54" s="1"/>
      <c r="C54" s="1"/>
      <c r="D54" s="1"/>
      <c r="E54" s="1"/>
      <c r="F54" s="1"/>
      <c r="G54" s="1"/>
      <c r="H54" s="1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I54" s="1"/>
    </row>
    <row r="55" spans="1:35" ht="15" hidden="1" customHeight="1">
      <c r="A55" s="1"/>
      <c r="B55" s="1"/>
      <c r="C55" s="1"/>
      <c r="D55" s="1"/>
      <c r="E55" s="1"/>
      <c r="F55" s="1"/>
      <c r="G55" s="1"/>
      <c r="H55" s="1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I55" s="1"/>
    </row>
    <row r="56" spans="1:35" ht="15" hidden="1" customHeight="1">
      <c r="A56" s="1"/>
      <c r="B56" s="1"/>
      <c r="C56" s="1"/>
      <c r="D56" s="1"/>
      <c r="E56" s="1"/>
      <c r="F56" s="1"/>
      <c r="G56" s="5"/>
      <c r="H56" s="5"/>
      <c r="I56" s="9"/>
      <c r="J56" s="1"/>
      <c r="K56" s="1"/>
      <c r="L56" s="1"/>
      <c r="M56" s="1"/>
      <c r="N56" s="1"/>
      <c r="O56" s="5"/>
      <c r="P56" s="5"/>
      <c r="Q56" s="5"/>
      <c r="R56" s="1"/>
      <c r="S56" s="1"/>
      <c r="T56" s="1"/>
      <c r="U56" s="1"/>
      <c r="V56" s="1"/>
      <c r="W56" s="5"/>
      <c r="X56" s="5"/>
      <c r="Y56" s="5"/>
      <c r="Z56" s="1"/>
      <c r="AA56" s="1"/>
      <c r="AB56" s="1"/>
      <c r="AC56" s="1"/>
      <c r="AD56" s="1"/>
      <c r="AE56" s="1"/>
      <c r="AI56" s="1"/>
    </row>
    <row r="57" spans="1:35" ht="15" hidden="1" customHeight="1">
      <c r="A57" s="1"/>
      <c r="B57" s="1"/>
      <c r="C57" s="1"/>
      <c r="D57" s="1"/>
      <c r="E57" s="1"/>
      <c r="F57" s="1"/>
      <c r="G57" s="5"/>
      <c r="H57" s="5"/>
      <c r="I57" s="9"/>
      <c r="J57" s="1"/>
      <c r="K57" s="1"/>
      <c r="L57" s="1"/>
      <c r="M57" s="1"/>
      <c r="N57" s="1"/>
      <c r="O57" s="5"/>
      <c r="P57" s="5"/>
      <c r="Q57" s="5"/>
      <c r="R57" s="1"/>
      <c r="S57" s="1"/>
      <c r="T57" s="1"/>
      <c r="U57" s="1"/>
      <c r="V57" s="1"/>
      <c r="W57" s="5"/>
      <c r="X57" s="5"/>
      <c r="Y57" s="5"/>
      <c r="Z57" s="1"/>
      <c r="AA57" s="1"/>
      <c r="AB57" s="1"/>
      <c r="AC57" s="1"/>
      <c r="AD57" s="1"/>
      <c r="AE57" s="1"/>
      <c r="AI57" s="1"/>
    </row>
    <row r="58" spans="1:35" ht="15" hidden="1" customHeight="1">
      <c r="A58" s="1"/>
      <c r="B58" s="1"/>
      <c r="C58" s="1"/>
      <c r="D58" s="1"/>
      <c r="E58" s="1"/>
      <c r="F58" s="1"/>
      <c r="G58" s="5"/>
      <c r="H58" s="5"/>
      <c r="I58" s="9"/>
      <c r="J58" s="1"/>
      <c r="K58" s="1"/>
      <c r="L58" s="1"/>
      <c r="M58" s="1"/>
      <c r="N58" s="1"/>
      <c r="O58" s="5"/>
      <c r="P58" s="5"/>
      <c r="Q58" s="5"/>
      <c r="R58" s="1"/>
      <c r="S58" s="1"/>
      <c r="T58" s="1"/>
      <c r="U58" s="1"/>
      <c r="V58" s="1"/>
      <c r="W58" s="5"/>
      <c r="X58" s="5"/>
      <c r="Y58" s="5"/>
      <c r="Z58" s="1"/>
      <c r="AA58" s="1"/>
      <c r="AB58" s="1"/>
      <c r="AC58" s="1"/>
      <c r="AD58" s="1"/>
      <c r="AE58" s="1"/>
      <c r="AI58" s="1"/>
    </row>
    <row r="59" spans="1:35" ht="15" hidden="1" customHeight="1">
      <c r="A59" s="1"/>
      <c r="B59" s="1"/>
      <c r="C59" s="1"/>
      <c r="D59" s="1"/>
      <c r="E59" s="1"/>
      <c r="F59" s="1"/>
      <c r="G59" s="1"/>
      <c r="H59" s="1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I59" s="1"/>
    </row>
    <row r="60" spans="1:35" ht="15" hidden="1" customHeight="1">
      <c r="A60" s="1"/>
      <c r="B60" s="1"/>
      <c r="C60" s="1"/>
      <c r="D60" s="1"/>
      <c r="E60" s="1"/>
      <c r="F60" s="1"/>
      <c r="G60" s="1"/>
      <c r="H60" s="1"/>
      <c r="I60" s="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I60" s="1"/>
    </row>
    <row r="61" spans="1:35" ht="15" hidden="1" customHeight="1">
      <c r="A61" s="1"/>
      <c r="B61" s="1"/>
      <c r="C61" s="1"/>
      <c r="D61" s="1"/>
      <c r="E61" s="1"/>
      <c r="F61" s="1"/>
      <c r="G61" s="1"/>
      <c r="H61" s="1"/>
      <c r="I61" s="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I61" s="1"/>
    </row>
    <row r="62" spans="1:35" ht="15" hidden="1" customHeight="1">
      <c r="A62" s="1"/>
      <c r="B62" s="1"/>
      <c r="C62" s="1"/>
      <c r="D62" s="1"/>
      <c r="E62" s="1"/>
      <c r="F62" s="1"/>
      <c r="G62" s="1"/>
      <c r="H62" s="1"/>
      <c r="I62" s="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I62" s="1"/>
    </row>
    <row r="63" spans="1:35" ht="15" hidden="1" customHeight="1">
      <c r="A63" s="1"/>
      <c r="B63" s="1"/>
      <c r="C63" s="1"/>
      <c r="D63" s="1"/>
      <c r="E63" s="1"/>
      <c r="F63" s="1"/>
      <c r="G63" s="1"/>
      <c r="H63" s="1"/>
      <c r="I63" s="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I63" s="1"/>
    </row>
    <row r="64" spans="1:35" ht="15" hidden="1" customHeight="1">
      <c r="B64" s="1"/>
      <c r="C64" s="1"/>
      <c r="D64" s="1"/>
      <c r="E64" s="1"/>
      <c r="F64" s="1"/>
      <c r="G64" s="1"/>
      <c r="H64" s="1"/>
      <c r="I64" s="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I64" s="1"/>
    </row>
    <row r="65" spans="9:9" hidden="1">
      <c r="I65" s="26"/>
    </row>
    <row r="66" spans="9:9" hidden="1">
      <c r="I66" s="26"/>
    </row>
    <row r="67" spans="9:9" hidden="1">
      <c r="I67" s="26"/>
    </row>
    <row r="68" spans="9:9"/>
  </sheetData>
  <mergeCells count="19">
    <mergeCell ref="C20:D23"/>
    <mergeCell ref="K20:L23"/>
    <mergeCell ref="S20:T23"/>
    <mergeCell ref="O10:O11"/>
    <mergeCell ref="W10:W11"/>
    <mergeCell ref="G23:G24"/>
    <mergeCell ref="O23:O24"/>
    <mergeCell ref="W23:W24"/>
    <mergeCell ref="K8:L11"/>
    <mergeCell ref="E11:E12"/>
    <mergeCell ref="D11:D12"/>
    <mergeCell ref="C13:D14"/>
    <mergeCell ref="E13:E14"/>
    <mergeCell ref="D15:F16"/>
    <mergeCell ref="U8:V8"/>
    <mergeCell ref="S8:T11"/>
    <mergeCell ref="S7:W7"/>
    <mergeCell ref="B6:H10"/>
    <mergeCell ref="K7:O7"/>
  </mergeCells>
  <phoneticPr fontId="3" type="noConversion"/>
  <hyperlinks>
    <hyperlink ref="B39" r:id="rId1" xr:uid="{00000000-0004-0000-0000-000000000000}"/>
    <hyperlink ref="B43" r:id="rId2" xr:uid="{00000000-0004-0000-0000-000001000000}"/>
    <hyperlink ref="B44" r:id="rId3" xr:uid="{00000000-0004-0000-0000-000002000000}"/>
    <hyperlink ref="B45" r:id="rId4" xr:uid="{00000000-0004-0000-0000-000003000000}"/>
    <hyperlink ref="F3" r:id="rId5" xr:uid="{00000000-0004-0000-0000-000004000000}"/>
  </hyperlinks>
  <pageMargins left="0.7" right="0.7" top="0.75" bottom="0.75" header="0.3" footer="0.3"/>
  <pageSetup orientation="portrait" horizontalDpi="4294967293" verticalDpi="4294967293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xref!$A:$A</xm:f>
          </x14:formula1>
          <xm:sqref>E13 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2"/>
  <sheetViews>
    <sheetView topLeftCell="B1" workbookViewId="0">
      <selection activeCell="B17" sqref="B17"/>
    </sheetView>
  </sheetViews>
  <sheetFormatPr defaultColWidth="0" defaultRowHeight="14.45" zeroHeight="1"/>
  <cols>
    <col min="1" max="1" width="3.140625" customWidth="1"/>
    <col min="2" max="2" width="41.42578125" bestFit="1" customWidth="1"/>
    <col min="3" max="14" width="9.140625" customWidth="1"/>
    <col min="15" max="15" width="2.7109375" customWidth="1"/>
    <col min="16" max="22" width="9.140625" hidden="1" customWidth="1"/>
    <col min="23" max="16384" width="9.140625" hidden="1"/>
  </cols>
  <sheetData>
    <row r="1" spans="1:22" s="1" customFormat="1"/>
    <row r="2" spans="1:22">
      <c r="A2" s="1"/>
      <c r="B2" s="3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4" t="s">
        <v>21</v>
      </c>
      <c r="C3" s="47" t="s">
        <v>5</v>
      </c>
      <c r="D3" s="47" t="s">
        <v>7</v>
      </c>
      <c r="E3" s="47" t="s">
        <v>22</v>
      </c>
      <c r="F3" s="47" t="s">
        <v>23</v>
      </c>
      <c r="G3" s="47" t="s">
        <v>24</v>
      </c>
      <c r="H3" s="47" t="s">
        <v>25</v>
      </c>
      <c r="I3" s="47" t="s">
        <v>26</v>
      </c>
      <c r="J3" s="47" t="s">
        <v>27</v>
      </c>
      <c r="K3" s="47" t="s">
        <v>28</v>
      </c>
      <c r="L3" s="47" t="s">
        <v>29</v>
      </c>
      <c r="M3" s="47" t="s">
        <v>30</v>
      </c>
      <c r="N3" s="47" t="s">
        <v>31</v>
      </c>
      <c r="O3" s="1"/>
      <c r="P3" s="1"/>
      <c r="Q3" s="1"/>
      <c r="R3" s="1"/>
      <c r="S3" s="1"/>
      <c r="T3" s="1"/>
      <c r="U3" s="1"/>
      <c r="V3" s="1"/>
    </row>
    <row r="4" spans="1:22" ht="5.25" customHeight="1">
      <c r="A4" s="1"/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"/>
      <c r="P4" s="1"/>
      <c r="Q4" s="1"/>
      <c r="R4" s="1"/>
      <c r="S4" s="1"/>
      <c r="T4" s="1"/>
      <c r="U4" s="1"/>
      <c r="V4" s="1"/>
    </row>
    <row r="5" spans="1:22">
      <c r="A5" s="1"/>
      <c r="B5" s="42" t="s">
        <v>32</v>
      </c>
      <c r="C5" s="43">
        <v>865</v>
      </c>
      <c r="D5" s="43">
        <v>921</v>
      </c>
      <c r="E5" s="43">
        <v>971</v>
      </c>
      <c r="F5" s="43">
        <v>977</v>
      </c>
      <c r="G5" s="43">
        <v>957</v>
      </c>
      <c r="H5" s="43">
        <v>1080</v>
      </c>
      <c r="I5" s="43">
        <v>1082</v>
      </c>
      <c r="J5" s="43">
        <v>1032</v>
      </c>
      <c r="K5" s="43">
        <v>986</v>
      </c>
      <c r="L5" s="43">
        <v>1095</v>
      </c>
      <c r="M5" s="43">
        <v>850</v>
      </c>
      <c r="N5" s="43">
        <v>957</v>
      </c>
      <c r="O5" s="1"/>
      <c r="P5" s="1"/>
      <c r="Q5" s="1"/>
      <c r="R5" s="1"/>
      <c r="S5" s="1"/>
      <c r="T5" s="1"/>
      <c r="U5" s="1"/>
      <c r="V5" s="1"/>
    </row>
    <row r="6" spans="1:22">
      <c r="A6" s="1"/>
      <c r="B6" s="42" t="s">
        <v>33</v>
      </c>
      <c r="C6" s="43">
        <v>829</v>
      </c>
      <c r="D6" s="43">
        <v>803</v>
      </c>
      <c r="E6" s="43">
        <v>771</v>
      </c>
      <c r="F6" s="43">
        <v>803</v>
      </c>
      <c r="G6" s="43">
        <v>646</v>
      </c>
      <c r="H6" s="43">
        <v>713</v>
      </c>
      <c r="I6" s="43">
        <v>757</v>
      </c>
      <c r="J6" s="43">
        <v>783</v>
      </c>
      <c r="K6" s="43">
        <v>873</v>
      </c>
      <c r="L6" s="43">
        <v>768</v>
      </c>
      <c r="M6" s="43">
        <v>825</v>
      </c>
      <c r="N6" s="43">
        <v>812</v>
      </c>
      <c r="O6" s="1"/>
      <c r="P6" s="1"/>
      <c r="Q6" s="1"/>
      <c r="R6" s="1"/>
      <c r="S6" s="1"/>
      <c r="T6" s="1"/>
      <c r="U6" s="1"/>
      <c r="V6" s="1"/>
    </row>
    <row r="7" spans="1:22">
      <c r="A7" s="1"/>
      <c r="B7" s="41" t="s">
        <v>34</v>
      </c>
      <c r="C7" s="67">
        <f>+(C5-C6)</f>
        <v>36</v>
      </c>
      <c r="D7" s="67">
        <f t="shared" ref="D7:N7" si="0">+(D5-D6)</f>
        <v>118</v>
      </c>
      <c r="E7" s="67">
        <f t="shared" si="0"/>
        <v>200</v>
      </c>
      <c r="F7" s="67">
        <f t="shared" si="0"/>
        <v>174</v>
      </c>
      <c r="G7" s="67">
        <f t="shared" si="0"/>
        <v>311</v>
      </c>
      <c r="H7" s="67">
        <f t="shared" si="0"/>
        <v>367</v>
      </c>
      <c r="I7" s="67">
        <f t="shared" si="0"/>
        <v>325</v>
      </c>
      <c r="J7" s="67">
        <f t="shared" si="0"/>
        <v>249</v>
      </c>
      <c r="K7" s="67">
        <f t="shared" si="0"/>
        <v>113</v>
      </c>
      <c r="L7" s="67">
        <f t="shared" si="0"/>
        <v>327</v>
      </c>
      <c r="M7" s="67">
        <f t="shared" si="0"/>
        <v>25</v>
      </c>
      <c r="N7" s="67">
        <f t="shared" si="0"/>
        <v>145</v>
      </c>
      <c r="O7" s="1"/>
      <c r="P7" s="1"/>
      <c r="Q7" s="1"/>
      <c r="R7" s="1"/>
      <c r="S7" s="1"/>
      <c r="T7" s="1"/>
      <c r="U7" s="1"/>
      <c r="V7" s="1"/>
    </row>
    <row r="8" spans="1:22">
      <c r="A8" s="1"/>
      <c r="B8" s="4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"/>
      <c r="P8" s="1"/>
      <c r="Q8" s="1"/>
      <c r="R8" s="1"/>
      <c r="S8" s="1"/>
      <c r="T8" s="1"/>
      <c r="U8" s="1"/>
      <c r="V8" s="1"/>
    </row>
    <row r="9" spans="1:22">
      <c r="A9" s="1"/>
      <c r="B9" s="42" t="s">
        <v>35</v>
      </c>
      <c r="C9" s="46">
        <f>+C5</f>
        <v>865</v>
      </c>
      <c r="D9" s="46">
        <f t="shared" ref="D9:M9" si="1">+D5</f>
        <v>921</v>
      </c>
      <c r="E9" s="46">
        <f t="shared" si="1"/>
        <v>971</v>
      </c>
      <c r="F9" s="46">
        <f t="shared" si="1"/>
        <v>977</v>
      </c>
      <c r="G9" s="46">
        <f t="shared" si="1"/>
        <v>957</v>
      </c>
      <c r="H9" s="46">
        <f t="shared" si="1"/>
        <v>1080</v>
      </c>
      <c r="I9" s="46">
        <f t="shared" si="1"/>
        <v>1082</v>
      </c>
      <c r="J9" s="46">
        <f t="shared" si="1"/>
        <v>1032</v>
      </c>
      <c r="K9" s="46">
        <f t="shared" si="1"/>
        <v>986</v>
      </c>
      <c r="L9" s="46">
        <f t="shared" si="1"/>
        <v>1095</v>
      </c>
      <c r="M9" s="46">
        <f t="shared" si="1"/>
        <v>850</v>
      </c>
      <c r="N9" s="46">
        <f>+N5</f>
        <v>957</v>
      </c>
      <c r="O9" s="1"/>
      <c r="P9" s="1"/>
      <c r="Q9" s="1"/>
      <c r="R9" s="1"/>
      <c r="S9" s="1"/>
      <c r="T9" s="1"/>
      <c r="U9" s="1"/>
      <c r="V9" s="1"/>
    </row>
    <row r="10" spans="1:22">
      <c r="A10" s="1"/>
      <c r="B10" s="42" t="s">
        <v>36</v>
      </c>
      <c r="C10" s="44">
        <v>22</v>
      </c>
      <c r="D10" s="44">
        <v>35</v>
      </c>
      <c r="E10" s="44">
        <v>25</v>
      </c>
      <c r="F10" s="44">
        <v>30</v>
      </c>
      <c r="G10" s="44">
        <v>26</v>
      </c>
      <c r="H10" s="44">
        <v>39</v>
      </c>
      <c r="I10" s="44">
        <v>30</v>
      </c>
      <c r="J10" s="44">
        <v>40</v>
      </c>
      <c r="K10" s="44">
        <v>45</v>
      </c>
      <c r="L10" s="44">
        <v>30</v>
      </c>
      <c r="M10" s="44">
        <v>45</v>
      </c>
      <c r="N10" s="44">
        <v>41</v>
      </c>
      <c r="O10" s="1"/>
      <c r="P10" s="1"/>
      <c r="Q10" s="1"/>
      <c r="R10" s="1"/>
      <c r="S10" s="1"/>
      <c r="T10" s="1"/>
      <c r="U10" s="1"/>
      <c r="V10" s="1"/>
    </row>
    <row r="11" spans="1:22">
      <c r="A11" s="1"/>
      <c r="B11" s="41" t="s">
        <v>37</v>
      </c>
      <c r="C11" s="45">
        <f>+C9/C10</f>
        <v>39.31818181818182</v>
      </c>
      <c r="D11" s="45">
        <f t="shared" ref="D11:M11" si="2">+D9/D10</f>
        <v>26.314285714285713</v>
      </c>
      <c r="E11" s="45">
        <f t="shared" si="2"/>
        <v>38.840000000000003</v>
      </c>
      <c r="F11" s="45">
        <f t="shared" si="2"/>
        <v>32.56666666666667</v>
      </c>
      <c r="G11" s="45">
        <f t="shared" si="2"/>
        <v>36.807692307692307</v>
      </c>
      <c r="H11" s="45">
        <f t="shared" si="2"/>
        <v>27.692307692307693</v>
      </c>
      <c r="I11" s="45">
        <f t="shared" si="2"/>
        <v>36.06666666666667</v>
      </c>
      <c r="J11" s="45">
        <f t="shared" si="2"/>
        <v>25.8</v>
      </c>
      <c r="K11" s="45">
        <f t="shared" si="2"/>
        <v>21.911111111111111</v>
      </c>
      <c r="L11" s="45">
        <f t="shared" si="2"/>
        <v>36.5</v>
      </c>
      <c r="M11" s="45">
        <f t="shared" si="2"/>
        <v>18.888888888888889</v>
      </c>
      <c r="N11" s="45">
        <f>+N9/N10</f>
        <v>23.341463414634145</v>
      </c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41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42" t="s">
        <v>38</v>
      </c>
      <c r="C13" s="44">
        <v>30</v>
      </c>
      <c r="D13" s="44">
        <v>40</v>
      </c>
      <c r="E13" s="44">
        <v>50</v>
      </c>
      <c r="F13" s="44">
        <v>40</v>
      </c>
      <c r="G13" s="44">
        <v>20</v>
      </c>
      <c r="H13" s="44">
        <v>25</v>
      </c>
      <c r="I13" s="44">
        <v>35</v>
      </c>
      <c r="J13" s="44">
        <v>40</v>
      </c>
      <c r="K13" s="44">
        <v>50</v>
      </c>
      <c r="L13" s="44">
        <v>40</v>
      </c>
      <c r="M13" s="44">
        <v>50</v>
      </c>
      <c r="N13" s="44">
        <v>20</v>
      </c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42" t="s">
        <v>39</v>
      </c>
      <c r="C14" s="44">
        <v>1000</v>
      </c>
      <c r="D14" s="44">
        <v>1000</v>
      </c>
      <c r="E14" s="44">
        <v>1000</v>
      </c>
      <c r="F14" s="44">
        <v>1000</v>
      </c>
      <c r="G14" s="44">
        <v>1000</v>
      </c>
      <c r="H14" s="44">
        <v>1000</v>
      </c>
      <c r="I14" s="44">
        <v>1000</v>
      </c>
      <c r="J14" s="44">
        <v>1000</v>
      </c>
      <c r="K14" s="44">
        <v>1000</v>
      </c>
      <c r="L14" s="44">
        <v>1000</v>
      </c>
      <c r="M14" s="44">
        <v>1000</v>
      </c>
      <c r="N14" s="44">
        <v>1000</v>
      </c>
      <c r="O14" s="1"/>
      <c r="P14" s="1"/>
      <c r="Q14" s="1"/>
      <c r="R14" s="1"/>
      <c r="S14" s="1"/>
      <c r="T14" s="1"/>
      <c r="U14" s="1"/>
      <c r="V14" s="1"/>
    </row>
    <row r="15" spans="1:22" s="21" customFormat="1">
      <c r="A15" s="20"/>
      <c r="B15" s="41" t="s">
        <v>40</v>
      </c>
      <c r="C15" s="66">
        <f>+C13/C14</f>
        <v>0.03</v>
      </c>
      <c r="D15" s="66">
        <f t="shared" ref="D15:N15" si="3">+D13/D14</f>
        <v>0.04</v>
      </c>
      <c r="E15" s="66">
        <f t="shared" si="3"/>
        <v>0.05</v>
      </c>
      <c r="F15" s="66">
        <f t="shared" si="3"/>
        <v>0.04</v>
      </c>
      <c r="G15" s="66">
        <f t="shared" si="3"/>
        <v>0.02</v>
      </c>
      <c r="H15" s="66">
        <f t="shared" si="3"/>
        <v>2.5000000000000001E-2</v>
      </c>
      <c r="I15" s="66">
        <f t="shared" si="3"/>
        <v>3.5000000000000003E-2</v>
      </c>
      <c r="J15" s="66">
        <f t="shared" si="3"/>
        <v>0.04</v>
      </c>
      <c r="K15" s="66">
        <f t="shared" si="3"/>
        <v>0.05</v>
      </c>
      <c r="L15" s="66">
        <f t="shared" si="3"/>
        <v>0.04</v>
      </c>
      <c r="M15" s="66">
        <f t="shared" si="3"/>
        <v>0.05</v>
      </c>
      <c r="N15" s="66">
        <f t="shared" si="3"/>
        <v>0.02</v>
      </c>
      <c r="O15" s="20"/>
      <c r="P15" s="20"/>
      <c r="Q15" s="20"/>
      <c r="R15" s="20"/>
      <c r="S15" s="20"/>
      <c r="T15" s="20"/>
      <c r="U15" s="20"/>
      <c r="V15" s="20"/>
    </row>
    <row r="16" spans="1:22">
      <c r="A16" s="1"/>
      <c r="B16" s="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8" t="s">
        <v>41</v>
      </c>
      <c r="C17" s="69">
        <v>384</v>
      </c>
      <c r="D17" s="69">
        <v>384</v>
      </c>
      <c r="E17" s="69">
        <v>384</v>
      </c>
      <c r="F17" s="69">
        <v>384</v>
      </c>
      <c r="G17" s="69">
        <v>384</v>
      </c>
      <c r="H17" s="69">
        <v>384</v>
      </c>
      <c r="I17" s="69">
        <v>384</v>
      </c>
      <c r="J17" s="69">
        <v>384</v>
      </c>
      <c r="K17" s="69">
        <v>384</v>
      </c>
      <c r="L17" s="69">
        <v>384</v>
      </c>
      <c r="M17" s="69">
        <v>384</v>
      </c>
      <c r="N17" s="69">
        <v>384</v>
      </c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8" t="s">
        <v>42</v>
      </c>
      <c r="C18" s="68">
        <v>7099</v>
      </c>
      <c r="D18" s="68">
        <v>5084</v>
      </c>
      <c r="E18" s="68">
        <v>5449</v>
      </c>
      <c r="F18" s="68">
        <v>5599</v>
      </c>
      <c r="G18" s="68">
        <v>5733</v>
      </c>
      <c r="H18" s="68">
        <v>9030</v>
      </c>
      <c r="I18" s="68">
        <v>9288</v>
      </c>
      <c r="J18" s="68">
        <v>7875</v>
      </c>
      <c r="K18" s="68">
        <v>7775</v>
      </c>
      <c r="L18" s="68">
        <v>5850</v>
      </c>
      <c r="M18" s="68">
        <v>6684</v>
      </c>
      <c r="N18" s="68">
        <v>8598</v>
      </c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6" t="s">
        <v>43</v>
      </c>
      <c r="C19" s="70">
        <f>+C17/C18</f>
        <v>5.4092125651500213E-2</v>
      </c>
      <c r="D19" s="70">
        <f t="shared" ref="D19:N19" si="4">+D17/D18</f>
        <v>7.5531077891424075E-2</v>
      </c>
      <c r="E19" s="70">
        <f t="shared" si="4"/>
        <v>7.0471646173609834E-2</v>
      </c>
      <c r="F19" s="70">
        <f t="shared" si="4"/>
        <v>6.8583675656367207E-2</v>
      </c>
      <c r="G19" s="70">
        <f t="shared" si="4"/>
        <v>6.6980638409209842E-2</v>
      </c>
      <c r="H19" s="70">
        <f t="shared" si="4"/>
        <v>4.2524916943521597E-2</v>
      </c>
      <c r="I19" s="70">
        <f t="shared" si="4"/>
        <v>4.1343669250645997E-2</v>
      </c>
      <c r="J19" s="70">
        <f t="shared" si="4"/>
        <v>4.8761904761904763E-2</v>
      </c>
      <c r="K19" s="70">
        <f t="shared" si="4"/>
        <v>4.9389067524115753E-2</v>
      </c>
      <c r="L19" s="70">
        <f t="shared" si="4"/>
        <v>6.5641025641025641E-2</v>
      </c>
      <c r="M19" s="70">
        <f t="shared" si="4"/>
        <v>5.7450628366247758E-2</v>
      </c>
      <c r="N19" s="70">
        <f t="shared" si="4"/>
        <v>4.4661549197487785E-2</v>
      </c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8" t="s">
        <v>44</v>
      </c>
      <c r="C21" s="69">
        <v>1271.1600000000001</v>
      </c>
      <c r="D21" s="69">
        <v>3091.39</v>
      </c>
      <c r="E21" s="69">
        <v>3650.1099999999997</v>
      </c>
      <c r="F21" s="69">
        <v>3206.25</v>
      </c>
      <c r="G21" s="69">
        <v>1569.6</v>
      </c>
      <c r="H21" s="69">
        <v>3160.5</v>
      </c>
      <c r="I21" s="69">
        <v>1934.52</v>
      </c>
      <c r="J21" s="69">
        <v>2385.9</v>
      </c>
      <c r="K21" s="69">
        <v>2892.54</v>
      </c>
      <c r="L21" s="69">
        <v>3744.8999999999996</v>
      </c>
      <c r="M21" s="69">
        <v>3735.3999999999996</v>
      </c>
      <c r="N21" s="69">
        <v>1132.56</v>
      </c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8" t="s">
        <v>45</v>
      </c>
      <c r="C22" s="7">
        <v>1284</v>
      </c>
      <c r="D22" s="7">
        <v>3187</v>
      </c>
      <c r="E22" s="7">
        <v>3763</v>
      </c>
      <c r="F22" s="7">
        <v>3375</v>
      </c>
      <c r="G22" s="7">
        <v>1635</v>
      </c>
      <c r="H22" s="7">
        <v>3225</v>
      </c>
      <c r="I22" s="7">
        <v>1974</v>
      </c>
      <c r="J22" s="7">
        <v>2410</v>
      </c>
      <c r="K22" s="7">
        <v>2982</v>
      </c>
      <c r="L22" s="7">
        <v>3942</v>
      </c>
      <c r="M22" s="7">
        <v>3932</v>
      </c>
      <c r="N22" s="7">
        <v>1144</v>
      </c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6" t="s">
        <v>46</v>
      </c>
      <c r="C23" s="22">
        <f>+C21/C22</f>
        <v>0.9900000000000001</v>
      </c>
      <c r="D23" s="22">
        <f t="shared" ref="D23:N23" si="5">+D21/D22</f>
        <v>0.97</v>
      </c>
      <c r="E23" s="22">
        <f t="shared" si="5"/>
        <v>0.96999999999999986</v>
      </c>
      <c r="F23" s="22">
        <f t="shared" si="5"/>
        <v>0.95</v>
      </c>
      <c r="G23" s="22">
        <f t="shared" si="5"/>
        <v>0.96</v>
      </c>
      <c r="H23" s="22">
        <f t="shared" si="5"/>
        <v>0.98</v>
      </c>
      <c r="I23" s="22">
        <f t="shared" si="5"/>
        <v>0.98</v>
      </c>
      <c r="J23" s="22">
        <f t="shared" si="5"/>
        <v>0.99</v>
      </c>
      <c r="K23" s="22">
        <f t="shared" si="5"/>
        <v>0.97</v>
      </c>
      <c r="L23" s="22">
        <f t="shared" si="5"/>
        <v>0.95</v>
      </c>
      <c r="M23" s="22">
        <f t="shared" si="5"/>
        <v>0.95</v>
      </c>
      <c r="N23" s="22">
        <f t="shared" si="5"/>
        <v>0.99</v>
      </c>
      <c r="O23" s="1"/>
      <c r="P23" s="1"/>
      <c r="Q23" s="1"/>
      <c r="R23" s="1"/>
      <c r="S23" s="1"/>
      <c r="T23" s="1"/>
      <c r="U23" s="1"/>
      <c r="V23" s="1"/>
    </row>
    <row r="24" spans="1:22">
      <c r="A24" s="1"/>
      <c r="B24" s="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"/>
      <c r="P24" s="1"/>
      <c r="Q24" s="1"/>
      <c r="R24" s="1"/>
      <c r="S24" s="1"/>
      <c r="T24" s="1"/>
      <c r="U24" s="1"/>
      <c r="V24" s="1"/>
    </row>
    <row r="25" spans="1:22">
      <c r="A25" s="1"/>
      <c r="B25" s="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"/>
      <c r="P25" s="1"/>
      <c r="Q25" s="1"/>
      <c r="R25" s="1"/>
      <c r="S25" s="1"/>
      <c r="T25" s="1"/>
      <c r="U25" s="1"/>
      <c r="V25" s="1"/>
    </row>
    <row r="26" spans="1:22">
      <c r="A26" s="1"/>
      <c r="B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1" customFormat="1" hidden="1"/>
    <row r="42" spans="1:22" s="1" customFormat="1" hidden="1"/>
  </sheetData>
  <phoneticPr fontId="3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3"/>
  <sheetViews>
    <sheetView workbookViewId="0">
      <selection activeCell="C1" sqref="C1:XFD1048576"/>
    </sheetView>
  </sheetViews>
  <sheetFormatPr defaultColWidth="0" defaultRowHeight="14.45" zeroHeight="1"/>
  <cols>
    <col min="1" max="1" width="9.140625" customWidth="1"/>
    <col min="2" max="2" width="3.140625" customWidth="1"/>
    <col min="3" max="3" width="16.85546875" hidden="1" customWidth="1"/>
    <col min="4" max="6" width="9.140625" hidden="1" customWidth="1"/>
    <col min="7" max="7" width="3.140625" hidden="1" customWidth="1"/>
    <col min="8" max="8" width="16.85546875" hidden="1" customWidth="1"/>
    <col min="9" max="9" width="9.140625" hidden="1" customWidth="1"/>
    <col min="10" max="10" width="4.85546875" hidden="1" customWidth="1"/>
    <col min="11" max="11" width="24.7109375" hidden="1" customWidth="1"/>
    <col min="12" max="14" width="9.140625" hidden="1" customWidth="1"/>
    <col min="15" max="15" width="3.140625" hidden="1" customWidth="1"/>
    <col min="16" max="19" width="9.140625" hidden="1" customWidth="1"/>
    <col min="20" max="20" width="3.7109375" hidden="1" customWidth="1"/>
    <col min="21" max="25" width="9.140625" hidden="1" customWidth="1"/>
    <col min="26" max="26" width="0" hidden="1" customWidth="1"/>
  </cols>
  <sheetData>
    <row r="1" spans="1:26">
      <c r="A1" s="1" t="s">
        <v>5</v>
      </c>
      <c r="B1" s="1"/>
      <c r="Y1" s="1"/>
      <c r="Z1" s="1"/>
    </row>
    <row r="2" spans="1:26">
      <c r="A2" s="1" t="s">
        <v>7</v>
      </c>
      <c r="B2" s="1"/>
      <c r="Y2" s="1"/>
      <c r="Z2" s="1"/>
    </row>
    <row r="3" spans="1:26">
      <c r="A3" s="1" t="s">
        <v>22</v>
      </c>
      <c r="B3" s="1"/>
      <c r="Y3" s="1"/>
      <c r="Z3" s="1"/>
    </row>
    <row r="4" spans="1:26">
      <c r="A4" s="1" t="s">
        <v>23</v>
      </c>
      <c r="B4" s="1"/>
      <c r="Y4" s="1"/>
      <c r="Z4" s="1"/>
    </row>
    <row r="5" spans="1:26">
      <c r="A5" s="1" t="s">
        <v>24</v>
      </c>
      <c r="B5" s="1"/>
      <c r="Y5" s="1"/>
      <c r="Z5" s="1"/>
    </row>
    <row r="6" spans="1:26">
      <c r="A6" s="1" t="s">
        <v>25</v>
      </c>
      <c r="B6" s="1"/>
      <c r="Y6" s="1"/>
      <c r="Z6" s="1"/>
    </row>
    <row r="7" spans="1:26">
      <c r="A7" s="1" t="s">
        <v>26</v>
      </c>
      <c r="B7" s="1"/>
      <c r="Y7" s="1"/>
      <c r="Z7" s="1"/>
    </row>
    <row r="8" spans="1:26">
      <c r="A8" s="1" t="s">
        <v>27</v>
      </c>
      <c r="B8" s="1"/>
      <c r="Y8" s="1"/>
      <c r="Z8" s="1"/>
    </row>
    <row r="9" spans="1:26">
      <c r="A9" s="1" t="s">
        <v>28</v>
      </c>
      <c r="B9" s="1"/>
      <c r="Y9" s="1"/>
      <c r="Z9" s="1"/>
    </row>
    <row r="10" spans="1:26">
      <c r="A10" s="1" t="s">
        <v>29</v>
      </c>
      <c r="B10" s="1"/>
      <c r="Y10" s="1"/>
      <c r="Z10" s="1"/>
    </row>
    <row r="11" spans="1:26">
      <c r="A11" s="1" t="s">
        <v>30</v>
      </c>
      <c r="B11" s="1"/>
      <c r="Y11" s="1"/>
      <c r="Z11" s="1"/>
    </row>
    <row r="12" spans="1:26">
      <c r="A12" s="1" t="s">
        <v>31</v>
      </c>
      <c r="B12" s="1"/>
      <c r="C12" s="12"/>
      <c r="D12" s="12"/>
      <c r="E12" s="12"/>
      <c r="F12" s="12"/>
      <c r="G12" s="12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idden="1">
      <c r="C13" s="13"/>
      <c r="D13" s="13"/>
      <c r="E13" s="13"/>
      <c r="F13" s="13"/>
      <c r="G13" s="13"/>
      <c r="H13" s="13"/>
      <c r="I13" s="12"/>
      <c r="J13" s="13"/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266cdb0-00e0-4509-9b00-e40aabc6fdb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AABC627D3684CA8D00F3CC2F1966D" ma:contentTypeVersion="16" ma:contentTypeDescription="Create a new document." ma:contentTypeScope="" ma:versionID="ccdb61dd18d8a5fef4871eacd4a7f00e">
  <xsd:schema xmlns:xsd="http://www.w3.org/2001/XMLSchema" xmlns:xs="http://www.w3.org/2001/XMLSchema" xmlns:p="http://schemas.microsoft.com/office/2006/metadata/properties" xmlns:ns1="http://schemas.microsoft.com/sharepoint/v3" xmlns:ns2="4266cdb0-00e0-4509-9b00-e40aabc6fdb2" xmlns:ns3="65727519-3d58-4551-b7a8-7a6fc4aeb831" targetNamespace="http://schemas.microsoft.com/office/2006/metadata/properties" ma:root="true" ma:fieldsID="2df346926dd0aff5413c72a7630deff1" ns1:_="" ns2:_="" ns3:_="">
    <xsd:import namespace="http://schemas.microsoft.com/sharepoint/v3"/>
    <xsd:import namespace="4266cdb0-00e0-4509-9b00-e40aabc6fdb2"/>
    <xsd:import namespace="65727519-3d58-4551-b7a8-7a6fc4aeb831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6cdb0-00e0-4509-9b00-e40aabc6fdb2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_x0024_Resources_x003a_core_x002c_Signoff_Status_x003b_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27519-3d58-4551-b7a8-7a6fc4aeb8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113417-8FED-4D44-BC4A-4191925C7C4B}"/>
</file>

<file path=customXml/itemProps2.xml><?xml version="1.0" encoding="utf-8"?>
<ds:datastoreItem xmlns:ds="http://schemas.openxmlformats.org/officeDocument/2006/customXml" ds:itemID="{1161C459-D24D-4FE6-9CD9-3B23D915E3AB}"/>
</file>

<file path=customXml/itemProps3.xml><?xml version="1.0" encoding="utf-8"?>
<ds:datastoreItem xmlns:ds="http://schemas.openxmlformats.org/officeDocument/2006/customXml" ds:itemID="{60F7B8DF-E9A7-4961-BA3E-254E92608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2020-08-24T14:16:55Z</dcterms:created>
  <dcterms:modified xsi:type="dcterms:W3CDTF">2021-08-11T18:38:54Z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0x010100E1FAABC627D3684CA8D00F3CC2F1966D</vt:lpwstr>
  </property>
</Properties>
</file>